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10.1.61\users$\01616\デスクトップ\令和6年度からの新介護職員処遇改善加算\R6_新加算の様式\"/>
    </mc:Choice>
  </mc:AlternateContent>
  <xr:revisionPtr revIDLastSave="0" documentId="13_ncr:1_{72B074CD-8093-47CD-A996-146368D6E847}" xr6:coauthVersionLast="47" xr6:coauthVersionMax="47" xr10:uidLastSave="{00000000-0000-0000-0000-000000000000}"/>
  <bookViews>
    <workbookView xWindow="-120" yWindow="-120" windowWidth="29040" windowHeight="15840" firstSheet="1" activeTab="2"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<sst xmlns="http://schemas.openxmlformats.org/spreadsheetml/2006/main" count="6830" uniqueCount="2416">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</sst>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9"/>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62"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Font="1" applyBorder="1" applyAlignment="1">
      <alignment horizontal="center" vertical="center" wrapText="1"/>
    </xf>
    <xf numFmtId="0" fontId="59" fillId="0" borderId="136" xfId="2" applyFont="1" applyBorder="1" applyAlignment="1">
      <alignment horizontal="center" vertical="center" wrapText="1"/>
    </xf>
    <xf numFmtId="0" fontId="59" fillId="0" borderId="137" xfId="2" applyFont="1" applyBorder="1" applyAlignment="1">
      <alignment horizontal="center" vertical="center" wrapText="1"/>
    </xf>
    <xf numFmtId="0" fontId="59" fillId="0" borderId="75" xfId="2" applyFont="1" applyBorder="1" applyAlignment="1">
      <alignment horizontal="center" vertical="center" wrapText="1"/>
    </xf>
    <xf numFmtId="0" fontId="59" fillId="0" borderId="138" xfId="2" applyFont="1" applyBorder="1" applyAlignment="1">
      <alignment horizontal="center" vertical="center" wrapText="1"/>
    </xf>
    <xf numFmtId="0" fontId="59"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1"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5" fillId="0" borderId="0" xfId="0" applyFont="1" applyAlignment="1">
      <alignment vertical="center"/>
    </xf>
    <xf numFmtId="0" fontId="8" fillId="2" borderId="0" xfId="0" applyFont="1" applyFill="1"/>
    <xf numFmtId="0" fontId="11" fillId="2" borderId="52" xfId="0" applyFont="1" applyFill="1" applyBorder="1"/>
    <xf numFmtId="0" fontId="66"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5"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88"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4"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5" fillId="2" borderId="0" xfId="0" applyFont="1" applyFill="1"/>
    <xf numFmtId="0" fontId="8" fillId="2" borderId="0" xfId="0" applyFont="1" applyFill="1" applyAlignment="1">
      <alignment horizontal="left" vertical="top"/>
    </xf>
    <xf numFmtId="0" fontId="64"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3"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5" fillId="2" borderId="0" xfId="0" applyFont="1" applyFill="1"/>
    <xf numFmtId="0" fontId="80" fillId="2" borderId="0" xfId="0" applyFont="1" applyFill="1"/>
    <xf numFmtId="0" fontId="68" fillId="2" borderId="0" xfId="0" applyFont="1" applyFill="1"/>
    <xf numFmtId="0" fontId="75" fillId="2" borderId="0" xfId="0" applyFont="1" applyFill="1" applyAlignment="1">
      <alignment horizontal="left"/>
    </xf>
    <xf numFmtId="38" fontId="81" fillId="2" borderId="0" xfId="1" applyFont="1" applyFill="1" applyBorder="1" applyAlignment="1" applyProtection="1">
      <alignment horizontal="right" vertical="center"/>
    </xf>
    <xf numFmtId="0" fontId="11" fillId="2" borderId="0" xfId="0" applyFont="1" applyFill="1" applyAlignment="1">
      <alignment vertical="center"/>
    </xf>
    <xf numFmtId="0" fontId="63" fillId="2" borderId="0" xfId="0" applyFont="1" applyFill="1" applyAlignment="1">
      <alignment horizontal="right" vertical="center"/>
    </xf>
    <xf numFmtId="0" fontId="63" fillId="2" borderId="0" xfId="0" applyFont="1" applyFill="1" applyAlignment="1">
      <alignment vertical="center"/>
    </xf>
    <xf numFmtId="0" fontId="67" fillId="2" borderId="0" xfId="0" applyFont="1" applyFill="1" applyAlignment="1">
      <alignment vertical="center"/>
    </xf>
    <xf numFmtId="0" fontId="75" fillId="2" borderId="0" xfId="0" applyFont="1" applyFill="1" applyAlignment="1">
      <alignment horizontal="center" vertical="center"/>
    </xf>
    <xf numFmtId="0" fontId="75" fillId="3" borderId="0" xfId="0" applyFont="1" applyFill="1" applyAlignment="1">
      <alignment horizontal="center" vertical="center"/>
    </xf>
    <xf numFmtId="0" fontId="93" fillId="2" borderId="0" xfId="0" applyFont="1" applyFill="1"/>
    <xf numFmtId="0" fontId="75" fillId="2" borderId="142" xfId="0" applyFont="1" applyFill="1" applyBorder="1" applyAlignment="1">
      <alignment horizontal="center" vertical="center"/>
    </xf>
    <xf numFmtId="0" fontId="92" fillId="2" borderId="0" xfId="0" applyFont="1" applyFill="1"/>
    <xf numFmtId="0" fontId="7" fillId="2" borderId="0" xfId="0" applyFont="1" applyFill="1" applyAlignment="1">
      <alignment vertical="center"/>
    </xf>
    <xf numFmtId="0" fontId="12" fillId="2" borderId="0" xfId="2" applyFill="1">
      <alignment vertical="center"/>
    </xf>
    <xf numFmtId="0" fontId="94"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7" fillId="8" borderId="22" xfId="2" applyFont="1" applyFill="1" applyBorder="1">
      <alignment vertical="center"/>
    </xf>
    <xf numFmtId="0" fontId="77" fillId="8" borderId="9" xfId="2" applyFont="1" applyFill="1" applyBorder="1">
      <alignment vertical="center"/>
    </xf>
    <xf numFmtId="0" fontId="77"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7" fillId="8" borderId="10" xfId="2" applyFont="1" applyFill="1" applyBorder="1">
      <alignment vertical="center"/>
    </xf>
    <xf numFmtId="0" fontId="19" fillId="2" borderId="0" xfId="2" applyFont="1" applyFill="1">
      <alignment vertical="center"/>
    </xf>
    <xf numFmtId="0" fontId="77"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78"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7"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5"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79"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78"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79"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6" fillId="8" borderId="27" xfId="2" applyFont="1" applyFill="1" applyBorder="1" applyAlignment="1">
      <alignment horizontal="center" vertical="center" wrapText="1"/>
    </xf>
    <xf numFmtId="0" fontId="76"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9"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7" fillId="8" borderId="31" xfId="2" applyFont="1" applyFill="1" applyBorder="1" applyAlignment="1">
      <alignment horizontal="center" vertical="center"/>
    </xf>
    <xf numFmtId="0" fontId="77"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89" fillId="2" borderId="153" xfId="0" applyFont="1" applyFill="1" applyBorder="1" applyAlignment="1">
      <alignment horizontal="center" vertical="center"/>
    </xf>
    <xf numFmtId="0" fontId="89" fillId="2" borderId="155" xfId="0" applyFont="1" applyFill="1" applyBorder="1" applyAlignment="1">
      <alignment horizontal="center" vertical="center"/>
    </xf>
    <xf numFmtId="0" fontId="63" fillId="2" borderId="2" xfId="0" applyFont="1" applyFill="1" applyBorder="1" applyAlignment="1">
      <alignment horizontal="left" vertical="center" wrapText="1"/>
    </xf>
    <xf numFmtId="0" fontId="63"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7" fillId="2" borderId="1" xfId="0" applyFont="1" applyFill="1" applyBorder="1" applyAlignment="1">
      <alignment horizontal="left" vertical="center" wrapText="1"/>
    </xf>
    <xf numFmtId="0" fontId="65" fillId="2" borderId="1" xfId="0" applyFont="1" applyFill="1" applyBorder="1" applyAlignment="1">
      <alignment horizontal="left" vertical="center"/>
    </xf>
    <xf numFmtId="0" fontId="89"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5" fillId="2" borderId="142" xfId="0" applyFont="1" applyFill="1" applyBorder="1" applyAlignment="1">
      <alignment horizontal="center" vertical="center" wrapText="1"/>
    </xf>
    <xf numFmtId="0" fontId="75" fillId="3" borderId="153" xfId="0" applyFont="1" applyFill="1" applyBorder="1" applyAlignment="1">
      <alignment horizontal="center" vertical="center"/>
    </xf>
    <xf numFmtId="0" fontId="75" fillId="3" borderId="154" xfId="0" applyFont="1" applyFill="1" applyBorder="1" applyAlignment="1">
      <alignment horizontal="center" vertical="center"/>
    </xf>
    <xf numFmtId="0" fontId="75" fillId="3" borderId="155" xfId="0" applyFont="1" applyFill="1" applyBorder="1" applyAlignment="1">
      <alignment horizontal="center" vertical="center"/>
    </xf>
    <xf numFmtId="0" fontId="81" fillId="2" borderId="167" xfId="0" applyFont="1" applyFill="1" applyBorder="1" applyAlignment="1">
      <alignment horizontal="center" vertical="center"/>
    </xf>
    <xf numFmtId="0" fontId="75" fillId="2" borderId="142" xfId="0" applyFont="1" applyFill="1" applyBorder="1" applyAlignment="1">
      <alignment horizontal="center" vertical="center"/>
    </xf>
    <xf numFmtId="0" fontId="75" fillId="2" borderId="169" xfId="0" applyFont="1" applyFill="1" applyBorder="1" applyAlignment="1">
      <alignment horizontal="center" vertical="center"/>
    </xf>
    <xf numFmtId="0" fontId="75" fillId="0" borderId="142" xfId="0" applyFont="1" applyBorder="1" applyAlignment="1">
      <alignment horizontal="center" vertical="center" shrinkToFit="1"/>
    </xf>
    <xf numFmtId="0" fontId="75" fillId="3" borderId="142" xfId="0" applyFont="1" applyFill="1" applyBorder="1" applyAlignment="1">
      <alignment horizontal="center" vertical="center"/>
    </xf>
    <xf numFmtId="0" fontId="65" fillId="2" borderId="1" xfId="0" applyFont="1" applyFill="1" applyBorder="1" applyAlignment="1">
      <alignment horizontal="center" vertical="center" textRotation="255"/>
    </xf>
    <xf numFmtId="38" fontId="81" fillId="2" borderId="142" xfId="1" applyFont="1" applyFill="1" applyBorder="1" applyAlignment="1" applyProtection="1">
      <alignment horizontal="right" vertical="center"/>
    </xf>
    <xf numFmtId="0" fontId="90" fillId="2" borderId="142" xfId="0" applyFont="1" applyFill="1" applyBorder="1" applyAlignment="1">
      <alignment horizontal="center" vertical="center" wrapText="1"/>
    </xf>
    <xf numFmtId="0" fontId="81" fillId="2" borderId="168" xfId="0" applyFont="1" applyFill="1" applyBorder="1" applyAlignment="1">
      <alignment horizontal="center" vertical="center"/>
    </xf>
    <xf numFmtId="0" fontId="75" fillId="2" borderId="167" xfId="0" applyFont="1" applyFill="1" applyBorder="1" applyAlignment="1">
      <alignment horizontal="center" vertical="center"/>
    </xf>
    <xf numFmtId="0" fontId="75"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5" fillId="2" borderId="1" xfId="0" applyFont="1" applyFill="1" applyBorder="1" applyAlignment="1">
      <alignment horizontal="left" vertical="center" wrapText="1"/>
    </xf>
    <xf numFmtId="0" fontId="63" fillId="2" borderId="1" xfId="0" applyFont="1" applyFill="1" applyBorder="1" applyAlignment="1">
      <alignment horizontal="left" vertical="center" wrapText="1"/>
    </xf>
    <xf numFmtId="38" fontId="87" fillId="2" borderId="11" xfId="1" applyFont="1" applyFill="1" applyBorder="1" applyAlignment="1" applyProtection="1">
      <alignment horizontal="center" vertical="center" shrinkToFit="1"/>
    </xf>
    <xf numFmtId="38" fontId="64" fillId="2" borderId="6" xfId="1" applyFont="1" applyFill="1" applyBorder="1" applyAlignment="1" applyProtection="1">
      <alignment horizontal="right" shrinkToFit="1"/>
    </xf>
    <xf numFmtId="38" fontId="64" fillId="2" borderId="0" xfId="1" applyFont="1" applyFill="1" applyBorder="1" applyAlignment="1" applyProtection="1">
      <alignment horizontal="right" shrinkToFi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38" fontId="87" fillId="2" borderId="20" xfId="1" applyFont="1" applyFill="1" applyBorder="1" applyAlignment="1" applyProtection="1">
      <alignment horizontal="center" vertical="center" shrinkToFi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3" fillId="2" borderId="58" xfId="0" applyFont="1" applyFill="1" applyBorder="1" applyAlignment="1">
      <alignment horizontal="center" vertical="center" shrinkToFit="1"/>
    </xf>
    <xf numFmtId="0" fontId="83" fillId="2" borderId="59" xfId="0" applyFont="1" applyFill="1" applyBorder="1" applyAlignment="1">
      <alignment horizontal="center" vertical="center" shrinkToFit="1"/>
    </xf>
    <xf numFmtId="0" fontId="83"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4" fillId="2" borderId="147" xfId="0" applyFont="1" applyFill="1" applyBorder="1" applyAlignment="1">
      <alignment horizontal="center" vertical="center" shrinkToFit="1"/>
    </xf>
    <xf numFmtId="0" fontId="84" fillId="2" borderId="148" xfId="0" applyFont="1" applyFill="1" applyBorder="1" applyAlignment="1">
      <alignment horizontal="center" vertical="center" shrinkToFit="1"/>
    </xf>
    <xf numFmtId="0" fontId="84" fillId="2" borderId="149" xfId="0" applyFont="1" applyFill="1" applyBorder="1" applyAlignment="1">
      <alignment horizontal="center" vertical="center" shrinkToFit="1"/>
    </xf>
    <xf numFmtId="176" fontId="84" fillId="2" borderId="150" xfId="0" applyNumberFormat="1" applyFont="1" applyFill="1" applyBorder="1" applyAlignment="1">
      <alignment horizontal="center" vertical="center" shrinkToFit="1"/>
    </xf>
    <xf numFmtId="176" fontId="84" fillId="2" borderId="151" xfId="0" applyNumberFormat="1" applyFont="1" applyFill="1" applyBorder="1" applyAlignment="1">
      <alignment horizontal="center" vertical="center" shrinkToFit="1"/>
    </xf>
    <xf numFmtId="176" fontId="84"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4" fillId="2" borderId="11" xfId="0" applyNumberFormat="1" applyFont="1" applyFill="1" applyBorder="1" applyAlignment="1">
      <alignment horizontal="center" vertical="center" shrinkToFit="1"/>
    </xf>
    <xf numFmtId="0" fontId="84"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3" fillId="3" borderId="2" xfId="0" applyFont="1" applyFill="1" applyBorder="1" applyAlignment="1">
      <alignment horizontal="center" vertical="center" wrapText="1"/>
    </xf>
    <xf numFmtId="0" fontId="63"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8" fillId="2" borderId="0" xfId="0" applyFont="1" applyFill="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5" fillId="3" borderId="16" xfId="0" applyFont="1" applyFill="1" applyBorder="1" applyAlignment="1">
      <alignment horizontal="center" vertical="center"/>
    </xf>
    <xf numFmtId="0" fontId="85" fillId="3" borderId="17" xfId="0" applyFont="1" applyFill="1" applyBorder="1" applyAlignment="1">
      <alignment horizontal="center" vertical="center"/>
    </xf>
    <xf numFmtId="0" fontId="85" fillId="3" borderId="18" xfId="0" applyFont="1" applyFill="1" applyBorder="1" applyAlignment="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176" fontId="84" fillId="2" borderId="10" xfId="0" applyNumberFormat="1" applyFont="1" applyFill="1" applyBorder="1" applyAlignment="1">
      <alignment horizontal="center" vertical="center"/>
    </xf>
    <xf numFmtId="176" fontId="84" fillId="2" borderId="1" xfId="0" applyNumberFormat="1" applyFont="1" applyFill="1" applyBorder="1" applyAlignment="1">
      <alignment horizontal="center" vertical="center"/>
    </xf>
    <xf numFmtId="176" fontId="84" fillId="2" borderId="30" xfId="0" applyNumberFormat="1" applyFont="1" applyFill="1" applyBorder="1" applyAlignment="1">
      <alignment horizontal="center" vertical="center"/>
    </xf>
    <xf numFmtId="176" fontId="84" fillId="2" borderId="34" xfId="0" applyNumberFormat="1" applyFont="1" applyFill="1" applyBorder="1" applyAlignment="1">
      <alignment horizontal="center" vertical="center"/>
    </xf>
    <xf numFmtId="176" fontId="84" fillId="2" borderId="35" xfId="0" applyNumberFormat="1" applyFont="1" applyFill="1" applyBorder="1" applyAlignment="1">
      <alignment horizontal="center" vertical="center"/>
    </xf>
    <xf numFmtId="176" fontId="84"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4" fillId="2" borderId="162" xfId="0" applyNumberFormat="1" applyFont="1" applyFill="1" applyBorder="1" applyAlignment="1">
      <alignment horizontal="center" vertical="center" shrinkToFit="1"/>
    </xf>
    <xf numFmtId="176" fontId="84" fillId="2" borderId="145" xfId="0" applyNumberFormat="1" applyFont="1" applyFill="1" applyBorder="1" applyAlignment="1">
      <alignment horizontal="center" vertical="center" shrinkToFit="1"/>
    </xf>
    <xf numFmtId="176" fontId="84" fillId="2" borderId="163" xfId="0" applyNumberFormat="1" applyFont="1" applyFill="1" applyBorder="1" applyAlignment="1">
      <alignment horizontal="center" vertical="center" shrinkToFit="1"/>
    </xf>
    <xf numFmtId="176" fontId="84" fillId="2" borderId="19" xfId="0" applyNumberFormat="1" applyFont="1" applyFill="1" applyBorder="1" applyAlignment="1">
      <alignment horizontal="center" vertical="center" shrinkToFit="1"/>
    </xf>
    <xf numFmtId="176" fontId="84" fillId="2" borderId="15" xfId="0" applyNumberFormat="1" applyFont="1" applyFill="1" applyBorder="1" applyAlignment="1">
      <alignment horizontal="center" vertical="center" shrinkToFit="1"/>
    </xf>
    <xf numFmtId="176" fontId="84" fillId="2" borderId="20" xfId="0" applyNumberFormat="1" applyFont="1" applyFill="1" applyBorder="1" applyAlignment="1">
      <alignment horizontal="center" vertical="center" shrinkToFit="1"/>
    </xf>
    <xf numFmtId="0" fontId="86" fillId="2" borderId="52" xfId="0" applyFont="1" applyFill="1" applyBorder="1" applyAlignment="1">
      <alignment horizontal="left" vertical="center" wrapText="1"/>
    </xf>
    <xf numFmtId="0" fontId="86" fillId="2" borderId="77" xfId="0" applyFont="1" applyFill="1" applyBorder="1" applyAlignment="1">
      <alignment horizontal="left" vertical="center" wrapText="1"/>
    </xf>
    <xf numFmtId="0" fontId="86" fillId="2" borderId="53" xfId="0" applyFont="1" applyFill="1" applyBorder="1" applyAlignment="1">
      <alignment horizontal="left" vertical="center" wrapText="1"/>
    </xf>
    <xf numFmtId="0" fontId="86" fillId="2" borderId="14" xfId="0" applyFont="1" applyFill="1" applyBorder="1" applyAlignment="1">
      <alignment horizontal="left" vertical="center" wrapText="1"/>
    </xf>
    <xf numFmtId="0" fontId="86" fillId="2" borderId="0" xfId="0" applyFont="1" applyFill="1" applyAlignment="1">
      <alignment horizontal="left" vertical="center" wrapText="1"/>
    </xf>
    <xf numFmtId="0" fontId="86"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2" xfId="0" applyFont="1" applyBorder="1" applyAlignment="1">
      <alignment horizontal="center" vertical="center" shrinkToFit="1"/>
    </xf>
    <xf numFmtId="0" fontId="91" fillId="0" borderId="9" xfId="0" applyFont="1" applyBorder="1" applyAlignment="1">
      <alignment horizontal="center" vertical="center" shrinkToFit="1"/>
    </xf>
    <xf numFmtId="0" fontId="91" fillId="0" borderId="24" xfId="0" applyFont="1" applyBorder="1" applyAlignment="1">
      <alignment horizontal="center" vertical="center" shrinkToFit="1"/>
    </xf>
    <xf numFmtId="0" fontId="91"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5" fillId="2" borderId="0" xfId="0" applyFont="1" applyFill="1" applyAlignment="1">
      <alignment horizontal="left" vertical="center"/>
    </xf>
    <xf numFmtId="0" fontId="85"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3" fillId="2" borderId="34" xfId="0" applyNumberFormat="1" applyFont="1" applyFill="1" applyBorder="1" applyAlignment="1">
      <alignment horizontal="center" vertical="center"/>
    </xf>
    <xf numFmtId="176" fontId="83" fillId="2" borderId="35" xfId="0" applyNumberFormat="1" applyFont="1" applyFill="1" applyBorder="1" applyAlignment="1">
      <alignment horizontal="center" vertical="center"/>
    </xf>
    <xf numFmtId="176" fontId="83" fillId="2" borderId="36" xfId="0" applyNumberFormat="1" applyFont="1" applyFill="1" applyBorder="1" applyAlignment="1">
      <alignment horizontal="center" vertical="center"/>
    </xf>
    <xf numFmtId="176" fontId="83" fillId="2" borderId="37" xfId="0" applyNumberFormat="1" applyFont="1" applyFill="1" applyBorder="1" applyAlignment="1">
      <alignment horizontal="center" vertical="center"/>
    </xf>
    <xf numFmtId="176" fontId="83" fillId="2" borderId="13" xfId="0" applyNumberFormat="1" applyFont="1" applyFill="1" applyBorder="1" applyAlignment="1">
      <alignment horizontal="center" vertical="center"/>
    </xf>
    <xf numFmtId="0" fontId="91" fillId="0" borderId="23" xfId="0" applyFont="1" applyBorder="1" applyAlignment="1">
      <alignment horizontal="center" vertical="center" shrinkToFit="1"/>
    </xf>
    <xf numFmtId="0" fontId="85"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4" fillId="2" borderId="5"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21" xfId="0" applyFont="1" applyFill="1" applyBorder="1" applyAlignment="1">
      <alignment horizontal="center" vertical="center"/>
    </xf>
    <xf numFmtId="176" fontId="84" fillId="2" borderId="68" xfId="0" applyNumberFormat="1" applyFont="1" applyFill="1" applyBorder="1" applyAlignment="1">
      <alignment horizontal="center" vertical="center"/>
    </xf>
    <xf numFmtId="176" fontId="84" fillId="2" borderId="69" xfId="0" applyNumberFormat="1" applyFont="1" applyFill="1" applyBorder="1" applyAlignment="1">
      <alignment horizontal="center" vertical="center"/>
    </xf>
    <xf numFmtId="176" fontId="84" fillId="2" borderId="70" xfId="0" applyNumberFormat="1" applyFont="1" applyFill="1" applyBorder="1" applyAlignment="1">
      <alignment horizontal="center" vertical="center"/>
    </xf>
    <xf numFmtId="0" fontId="89" fillId="2" borderId="142" xfId="0" applyFont="1" applyFill="1" applyBorder="1" applyAlignment="1">
      <alignment horizontal="center" vertical="center" wrapText="1"/>
    </xf>
    <xf numFmtId="0" fontId="75" fillId="2" borderId="153" xfId="0" applyFont="1" applyFill="1" applyBorder="1" applyAlignment="1">
      <alignment horizontal="center" vertical="center"/>
    </xf>
    <xf numFmtId="0" fontId="75" fillId="2" borderId="154" xfId="0" applyFont="1" applyFill="1" applyBorder="1" applyAlignment="1">
      <alignment horizontal="center" vertical="center"/>
    </xf>
    <xf numFmtId="0" fontId="75" fillId="2" borderId="155" xfId="0" applyFont="1" applyFill="1" applyBorder="1" applyAlignment="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89" fillId="2" borderId="179" xfId="0" applyFont="1" applyFill="1" applyBorder="1" applyAlignment="1">
      <alignment horizontal="center" vertical="center"/>
    </xf>
    <xf numFmtId="0" fontId="89" fillId="2" borderId="180" xfId="0" applyFont="1" applyFill="1" applyBorder="1" applyAlignment="1">
      <alignment horizontal="center" vertical="center"/>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2"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0" xfId="2" applyFont="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xf numFmtId="0" fontId="74"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P$6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213526E8-ABAB-6B70-E419-27F4116EC7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B745FB5A-7B40-1125-9A87-34FD16238A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D57B95AB-0887-6A61-3850-C1EE2EE279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6A1E10D2-AD4F-2504-9A05-32DA9EA40A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E093CAD5-A714-1D79-42D8-5AA04394CC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548434B3-1554-98FC-CCFF-8C1FA0105A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3D662362-AA94-E99C-9EA1-29A2507BC9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3BD3589D-232A-CEA8-1FE3-1E48D5CEAD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8D6E44D6-15A8-F1D1-8B5D-0FAD5C1957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760F1BFE-7F8C-FA37-7EC6-37E5A8550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8BD8D572-1D2B-1C28-B070-9D9EF5C15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D1468DCE-192B-952D-7509-3BACE333B0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8021B7C-B641-855A-7C90-100C544EBA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5218C088-CE24-0617-DE4E-BF506ED836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E5045C92-1B26-B399-1EC7-792419667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5EF3BEB0-B906-985E-0578-10E806C68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A4C8A9C5-760D-917D-7892-8CD43FAB1B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DC37653A-3126-F46E-0440-64A5A4FDEB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6A5C66AE-D5DB-8BDC-AF54-BEF83B75BE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77D280E5-6283-DE84-2501-E330CE0A0C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CD122E11-70B1-0DCD-CF42-7241F1167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DCF587CB-AEA8-4981-A6D2-7CD4687ACD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8BA48BCC-A621-AA05-6442-46924464F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D4BFE82F-7FC9-60C1-ADA8-5864C1D4F7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519B81E0-2D4B-278F-80C7-352C0329EB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5EC5EB22-F5C0-1087-3C15-FABD774B31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C434B27-E89A-D061-C28C-AEFFA19A3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F6607197-09D2-9135-8F2D-63D7EBB145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BD90CCB4-A06A-DCE8-BD64-BB2CC2631E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9A9D9F9C-9868-9E65-FA43-661F7541CF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EED2312F-B265-E445-1ED1-AD3BC7E8B5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E4C16600-0242-9073-3839-06E5F585D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85A661BA-FC07-4F04-5576-D3A8288C8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56CC0396-EB2D-1274-0ADF-4FA2D16D0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63E555D3-AB2A-B72F-D48E-0D94EDF818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A0C07A60-F432-C8DA-9575-C585B6D17C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D50FF9A9-F484-DB28-2308-67C779CD87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E3B0FAFC-B054-E208-1B48-8E511D6B1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23CD19D0-494C-D228-B7C8-BF0C85F858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6F08B9C5-CF5B-0BA1-DE4D-35D6E3C794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2D7B43AC-51B2-2AE1-109F-DF0D6AD5A0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3436215D-3640-E99D-4C90-C8D1AA700A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FFD971E9-51D8-EF73-160B-AD533B9257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C5B1F86F-AC55-5682-AF18-0B6F605CBA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C9EE7839-6C75-D968-B01B-E955F5DC5B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A8573CCA-9B31-5B4B-C67F-D7E2756B9A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D4C99306-5FFB-64C1-24CF-B4815530EA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204470DF-FB6A-5B53-4FEA-8AFB53AE80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D20C3918-6E3B-6B0A-B3BB-D45219350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FF3273E3-D2FA-EBEE-E17D-9D93D14CE5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96579749-E486-E51F-304E-A2BB67A40C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CB3FB112-A03E-5F2C-1CEA-742C0687CA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F13F96D2-C0CB-CB47-84E6-39457F169B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21C38702-7741-D347-FE4D-F77A49E67D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C2290162-905F-5701-1616-B3B33CB013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CD27FE56-014A-02EA-CD88-13C5468C0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217F5218-F202-D4E4-D20D-D12712A6DE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543324CA-35A1-D20D-9B93-A0242965CF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86B5C8F-2FA1-5B76-7F12-C4FF0E9DFA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88E0244E-2D29-DA40-70A6-C6756FD55F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7A61011B-FE12-1F66-B171-CADE3C1BCE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37896" name="Option Button 1" hidden="1">
                <a:extLst>
                  <a:ext uri="{63B3BB69-23CF-44E3-9099-C40C66FF867C}">
                    <a14:compatExt spid="_x0000_s37896"/>
                  </a:ext>
                  <a:ext uri="{FF2B5EF4-FFF2-40B4-BE49-F238E27FC236}">
                    <a16:creationId xmlns:a16="http://schemas.microsoft.com/office/drawing/2014/main" id="{57375AE2-E0EE-4958-2A66-C26A59397E6E}"/>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sp macro="" textlink="">
            <xdr:nvSpPr>
              <xdr:cNvPr id="37897" name="Option Button 2" hidden="1">
                <a:extLst>
                  <a:ext uri="{63B3BB69-23CF-44E3-9099-C40C66FF867C}">
                    <a14:compatExt spid="_x0000_s37897"/>
                  </a:ext>
                  <a:ext uri="{FF2B5EF4-FFF2-40B4-BE49-F238E27FC236}">
                    <a16:creationId xmlns:a16="http://schemas.microsoft.com/office/drawing/2014/main" id="{C925ACDD-4854-E797-9A2C-91F2B67E8807}"/>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37899" name="Option Button 3" hidden="1">
                <a:extLst>
                  <a:ext uri="{63B3BB69-23CF-44E3-9099-C40C66FF867C}">
                    <a14:compatExt spid="_x0000_s37899"/>
                  </a:ext>
                  <a:ext uri="{FF2B5EF4-FFF2-40B4-BE49-F238E27FC236}">
                    <a16:creationId xmlns:a16="http://schemas.microsoft.com/office/drawing/2014/main" id="{FF912D9D-B392-305A-8C89-D55AF2305D4D}"/>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37900" name="Option Button 4" hidden="1">
                <a:extLst>
                  <a:ext uri="{63B3BB69-23CF-44E3-9099-C40C66FF867C}">
                    <a14:compatExt spid="_x0000_s37900"/>
                  </a:ext>
                  <a:ext uri="{FF2B5EF4-FFF2-40B4-BE49-F238E27FC236}">
                    <a16:creationId xmlns:a16="http://schemas.microsoft.com/office/drawing/2014/main" id="{B83EC239-CF0D-8907-EA43-487EBFB39207}"/>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sp macro="" textlink="">
            <xdr:nvSpPr>
              <xdr:cNvPr id="37902" name="Option Button 5" hidden="1">
                <a:extLst>
                  <a:ext uri="{63B3BB69-23CF-44E3-9099-C40C66FF867C}">
                    <a14:compatExt spid="_x0000_s37902"/>
                  </a:ext>
                  <a:ext uri="{FF2B5EF4-FFF2-40B4-BE49-F238E27FC236}">
                    <a16:creationId xmlns:a16="http://schemas.microsoft.com/office/drawing/2014/main" id="{0327CF1B-6646-3CC4-CC09-DC1D718BEC35}"/>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37914" name="Option Button 6" hidden="1">
                <a:extLst>
                  <a:ext uri="{63B3BB69-23CF-44E3-9099-C40C66FF867C}">
                    <a14:compatExt spid="_x0000_s37914"/>
                  </a:ext>
                  <a:ext uri="{FF2B5EF4-FFF2-40B4-BE49-F238E27FC236}">
                    <a16:creationId xmlns:a16="http://schemas.microsoft.com/office/drawing/2014/main" id="{884C3FCD-AF72-CFB3-CC2C-486316437C6F}"/>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26</a:t>
                </a:r>
              </a:p>
            </xdr:txBody>
          </xdr:sp>
          <xdr:sp macro="" textlink="">
            <xdr:nvSpPr>
              <xdr:cNvPr id="37915" name="Option Button 7" hidden="1">
                <a:extLst>
                  <a:ext uri="{63B3BB69-23CF-44E3-9099-C40C66FF867C}">
                    <a14:compatExt spid="_x0000_s37915"/>
                  </a:ext>
                  <a:ext uri="{FF2B5EF4-FFF2-40B4-BE49-F238E27FC236}">
                    <a16:creationId xmlns:a16="http://schemas.microsoft.com/office/drawing/2014/main" id="{6C36C9A1-FE4A-FBBB-A0B6-3A07ECCA9867}"/>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27</a:t>
                </a:r>
              </a:p>
            </xdr:txBody>
          </xdr:sp>
          <xdr:sp macro="" textlink="">
            <xdr:nvSpPr>
              <xdr:cNvPr id="37916" name="Option Button 8" hidden="1">
                <a:extLst>
                  <a:ext uri="{63B3BB69-23CF-44E3-9099-C40C66FF867C}">
                    <a14:compatExt spid="_x0000_s37916"/>
                  </a:ext>
                  <a:ext uri="{FF2B5EF4-FFF2-40B4-BE49-F238E27FC236}">
                    <a16:creationId xmlns:a16="http://schemas.microsoft.com/office/drawing/2014/main" id="{3107BACC-B0EE-55E4-AE8B-36896492CB1C}"/>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37924" name="Option Button 36" hidden="1">
              <a:extLst>
                <a:ext uri="{63B3BB69-23CF-44E3-9099-C40C66FF867C}">
                  <a14:compatExt spid="_x0000_s37924"/>
                </a:ext>
                <a:ext uri="{FF2B5EF4-FFF2-40B4-BE49-F238E27FC236}">
                  <a16:creationId xmlns:a16="http://schemas.microsoft.com/office/drawing/2014/main" id="{9A59FE4B-5F67-638A-36CB-46C2D170CC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37925" name="Option Button 37" hidden="1">
              <a:extLst>
                <a:ext uri="{63B3BB69-23CF-44E3-9099-C40C66FF867C}">
                  <a14:compatExt spid="_x0000_s37925"/>
                </a:ext>
                <a:ext uri="{FF2B5EF4-FFF2-40B4-BE49-F238E27FC236}">
                  <a16:creationId xmlns:a16="http://schemas.microsoft.com/office/drawing/2014/main" id="{C840BE46-9507-A056-604C-1AAE0E1AA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37941" name="Option Button 53" hidden="1">
                <a:extLst>
                  <a:ext uri="{63B3BB69-23CF-44E3-9099-C40C66FF867C}">
                    <a14:compatExt spid="_x0000_s37941"/>
                  </a:ext>
                  <a:ext uri="{FF2B5EF4-FFF2-40B4-BE49-F238E27FC236}">
                    <a16:creationId xmlns:a16="http://schemas.microsoft.com/office/drawing/2014/main" id="{CCE2ACE7-17FD-8FCD-9EF6-D5414B1FF0B9}"/>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37942" name="Option Button 54" hidden="1">
                <a:extLst>
                  <a:ext uri="{63B3BB69-23CF-44E3-9099-C40C66FF867C}">
                    <a14:compatExt spid="_x0000_s37942"/>
                  </a:ext>
                  <a:ext uri="{FF2B5EF4-FFF2-40B4-BE49-F238E27FC236}">
                    <a16:creationId xmlns:a16="http://schemas.microsoft.com/office/drawing/2014/main" id="{42A59457-2258-C8C7-248A-7FECE22454B9}"/>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37943" name="Group Box 55" hidden="1">
              <a:extLst>
                <a:ext uri="{63B3BB69-23CF-44E3-9099-C40C66FF867C}">
                  <a14:compatExt spid="_x0000_s37943"/>
                </a:ext>
                <a:ext uri="{FF2B5EF4-FFF2-40B4-BE49-F238E27FC236}">
                  <a16:creationId xmlns:a16="http://schemas.microsoft.com/office/drawing/2014/main" id="{39897F19-3C5D-97E4-CEF6-7F7CAB0E94C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37944" name="Group Box 56" hidden="1">
              <a:extLst>
                <a:ext uri="{63B3BB69-23CF-44E3-9099-C40C66FF867C}">
                  <a14:compatExt spid="_x0000_s37944"/>
                </a:ext>
                <a:ext uri="{FF2B5EF4-FFF2-40B4-BE49-F238E27FC236}">
                  <a16:creationId xmlns:a16="http://schemas.microsoft.com/office/drawing/2014/main" id="{A4764FB4-50F6-25EB-4FC4-C2B1BA7082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37945" name="Group Box 57" hidden="1">
              <a:extLst>
                <a:ext uri="{63B3BB69-23CF-44E3-9099-C40C66FF867C}">
                  <a14:compatExt spid="_x0000_s37945"/>
                </a:ext>
                <a:ext uri="{FF2B5EF4-FFF2-40B4-BE49-F238E27FC236}">
                  <a16:creationId xmlns:a16="http://schemas.microsoft.com/office/drawing/2014/main" id="{DB9DFEE3-7136-0F0A-69A5-619A8D7EBBE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37946" name="Group Box 58" hidden="1">
              <a:extLst>
                <a:ext uri="{63B3BB69-23CF-44E3-9099-C40C66FF867C}">
                  <a14:compatExt spid="_x0000_s37946"/>
                </a:ext>
                <a:ext uri="{FF2B5EF4-FFF2-40B4-BE49-F238E27FC236}">
                  <a16:creationId xmlns:a16="http://schemas.microsoft.com/office/drawing/2014/main" id="{2152645E-93FA-89B2-FB1F-EF545AA12F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37917" name="Option Button 29" hidden="1">
                <a:extLst>
                  <a:ext uri="{63B3BB69-23CF-44E3-9099-C40C66FF867C}">
                    <a14:compatExt spid="_x0000_s37917"/>
                  </a:ext>
                  <a:ext uri="{FF2B5EF4-FFF2-40B4-BE49-F238E27FC236}">
                    <a16:creationId xmlns:a16="http://schemas.microsoft.com/office/drawing/2014/main" id="{EEE6544C-12E7-D333-ED59-1CFA0D7A8212}"/>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29</a:t>
                </a:r>
              </a:p>
            </xdr:txBody>
          </xdr:sp>
          <xdr:sp macro="" textlink="">
            <xdr:nvSpPr>
              <xdr:cNvPr id="37918" name="Option Button 30" hidden="1">
                <a:extLst>
                  <a:ext uri="{63B3BB69-23CF-44E3-9099-C40C66FF867C}">
                    <a14:compatExt spid="_x0000_s37918"/>
                  </a:ext>
                  <a:ext uri="{FF2B5EF4-FFF2-40B4-BE49-F238E27FC236}">
                    <a16:creationId xmlns:a16="http://schemas.microsoft.com/office/drawing/2014/main" id="{3C646B49-B398-F045-B17E-C0AF3685742D}"/>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37919" name="Option Button 31" hidden="1">
                <a:extLst>
                  <a:ext uri="{63B3BB69-23CF-44E3-9099-C40C66FF867C}">
                    <a14:compatExt spid="_x0000_s37919"/>
                  </a:ext>
                  <a:ext uri="{FF2B5EF4-FFF2-40B4-BE49-F238E27FC236}">
                    <a16:creationId xmlns:a16="http://schemas.microsoft.com/office/drawing/2014/main" id="{14BEAC9A-F815-AFB9-E046-5824FE6B514C}"/>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37947" name="Group Box 59" hidden="1">
              <a:extLst>
                <a:ext uri="{63B3BB69-23CF-44E3-9099-C40C66FF867C}">
                  <a14:compatExt spid="_x0000_s37947"/>
                </a:ext>
                <a:ext uri="{FF2B5EF4-FFF2-40B4-BE49-F238E27FC236}">
                  <a16:creationId xmlns:a16="http://schemas.microsoft.com/office/drawing/2014/main" id="{73289FD3-AF79-FF39-91E3-09EEBCCCEA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37949" name="Group Box 61" hidden="1">
              <a:extLst>
                <a:ext uri="{63B3BB69-23CF-44E3-9099-C40C66FF867C}">
                  <a14:compatExt spid="_x0000_s37949"/>
                </a:ext>
                <a:ext uri="{FF2B5EF4-FFF2-40B4-BE49-F238E27FC236}">
                  <a16:creationId xmlns:a16="http://schemas.microsoft.com/office/drawing/2014/main" id="{9CE60035-8BBE-E1B6-77E6-BBAD7A249E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37952" name="Group Box 64" hidden="1">
              <a:extLst>
                <a:ext uri="{63B3BB69-23CF-44E3-9099-C40C66FF867C}">
                  <a14:compatExt spid="_x0000_s37952"/>
                </a:ext>
                <a:ext uri="{FF2B5EF4-FFF2-40B4-BE49-F238E27FC236}">
                  <a16:creationId xmlns:a16="http://schemas.microsoft.com/office/drawing/2014/main" id="{33BDD05A-0381-6DA7-3799-45680310F0A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37953" name="Group Box 65" hidden="1">
              <a:extLst>
                <a:ext uri="{63B3BB69-23CF-44E3-9099-C40C66FF867C}">
                  <a14:compatExt spid="_x0000_s37953"/>
                </a:ext>
                <a:ext uri="{FF2B5EF4-FFF2-40B4-BE49-F238E27FC236}">
                  <a16:creationId xmlns:a16="http://schemas.microsoft.com/office/drawing/2014/main" id="{41599948-E986-CDCF-BA63-A889DE0060E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37954" name="Group Box 66" hidden="1">
              <a:extLst>
                <a:ext uri="{63B3BB69-23CF-44E3-9099-C40C66FF867C}">
                  <a14:compatExt spid="_x0000_s37954"/>
                </a:ext>
                <a:ext uri="{FF2B5EF4-FFF2-40B4-BE49-F238E27FC236}">
                  <a16:creationId xmlns:a16="http://schemas.microsoft.com/office/drawing/2014/main" id="{819549C9-0EAC-512A-58F4-45310F336DE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37955" name="Group Box 67" hidden="1">
              <a:extLst>
                <a:ext uri="{63B3BB69-23CF-44E3-9099-C40C66FF867C}">
                  <a14:compatExt spid="_x0000_s37955"/>
                </a:ext>
                <a:ext uri="{FF2B5EF4-FFF2-40B4-BE49-F238E27FC236}">
                  <a16:creationId xmlns:a16="http://schemas.microsoft.com/office/drawing/2014/main" id="{CD165C31-27E1-3EFA-8D96-E83EEB3C5C2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37956" name="Group Box 68" hidden="1">
              <a:extLst>
                <a:ext uri="{63B3BB69-23CF-44E3-9099-C40C66FF867C}">
                  <a14:compatExt spid="_x0000_s37956"/>
                </a:ext>
                <a:ext uri="{FF2B5EF4-FFF2-40B4-BE49-F238E27FC236}">
                  <a16:creationId xmlns:a16="http://schemas.microsoft.com/office/drawing/2014/main" id="{61E3A941-5AE2-FCF2-C144-460EAA098F1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37957" name="Group Box 69" hidden="1">
              <a:extLst>
                <a:ext uri="{63B3BB69-23CF-44E3-9099-C40C66FF867C}">
                  <a14:compatExt spid="_x0000_s37957"/>
                </a:ext>
                <a:ext uri="{FF2B5EF4-FFF2-40B4-BE49-F238E27FC236}">
                  <a16:creationId xmlns:a16="http://schemas.microsoft.com/office/drawing/2014/main" id="{FBBD631E-44C0-B089-B320-F87E10C37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37966" name="Group Box 78" hidden="1">
              <a:extLst>
                <a:ext uri="{63B3BB69-23CF-44E3-9099-C40C66FF867C}">
                  <a14:compatExt spid="_x0000_s37966"/>
                </a:ext>
                <a:ext uri="{FF2B5EF4-FFF2-40B4-BE49-F238E27FC236}">
                  <a16:creationId xmlns:a16="http://schemas.microsoft.com/office/drawing/2014/main" id="{9C7E5B54-D912-CC0A-10EA-C1A68289D8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37971" name="Group Box 83" hidden="1">
              <a:extLst>
                <a:ext uri="{63B3BB69-23CF-44E3-9099-C40C66FF867C}">
                  <a14:compatExt spid="_x0000_s37971"/>
                </a:ext>
                <a:ext uri="{FF2B5EF4-FFF2-40B4-BE49-F238E27FC236}">
                  <a16:creationId xmlns:a16="http://schemas.microsoft.com/office/drawing/2014/main" id="{529A799B-38FB-6D2B-2C5B-664A4817D08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37979" name="Option Button 91" hidden="1">
                <a:extLst>
                  <a:ext uri="{63B3BB69-23CF-44E3-9099-C40C66FF867C}">
                    <a14:compatExt spid="_x0000_s37979"/>
                  </a:ext>
                  <a:ext uri="{FF2B5EF4-FFF2-40B4-BE49-F238E27FC236}">
                    <a16:creationId xmlns:a16="http://schemas.microsoft.com/office/drawing/2014/main" id="{8DD6987E-9C0C-E4A8-1202-160E18DBD256}"/>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91</a:t>
                </a:r>
              </a:p>
            </xdr:txBody>
          </xdr:sp>
          <xdr:sp macro="" textlink="">
            <xdr:nvSpPr>
              <xdr:cNvPr id="37980" name="Option Button 92" hidden="1">
                <a:extLst>
                  <a:ext uri="{63B3BB69-23CF-44E3-9099-C40C66FF867C}">
                    <a14:compatExt spid="_x0000_s37980"/>
                  </a:ext>
                  <a:ext uri="{FF2B5EF4-FFF2-40B4-BE49-F238E27FC236}">
                    <a16:creationId xmlns:a16="http://schemas.microsoft.com/office/drawing/2014/main" id="{1DE14400-A582-D1FC-57F8-EF00EDC6A9A1}"/>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92</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5"/>
                  </a:ext>
                  <a:ext uri="{FF2B5EF4-FFF2-40B4-BE49-F238E27FC236}">
                    <a16:creationId xmlns:a16="http://schemas.microsoft.com/office/drawing/2014/main" id="{F27B2A39-8D68-90BD-376F-1B9EF1216AE6}"/>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-1019</a:t>
                </a:r>
              </a:p>
            </xdr:txBody>
          </xdr:sp>
          <xdr:sp macro="" textlink="">
            <xdr:nvSpPr>
              <xdr:cNvPr id="14" name="Option Button 77" hidden="1">
                <a:extLst>
                  <a:ext uri="{63B3BB69-23CF-44E3-9099-C40C66FF867C}">
                    <a14:compatExt spid="_x0000_s14"/>
                  </a:ext>
                  <a:ext uri="{FF2B5EF4-FFF2-40B4-BE49-F238E27FC236}">
                    <a16:creationId xmlns:a16="http://schemas.microsoft.com/office/drawing/2014/main" id="{A0666D1D-E794-7536-7D54-B2FEF30EA9C6}"/>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-1010</a:t>
                </a:r>
              </a:p>
            </xdr:txBody>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20"/>
                  </a:ext>
                  <a:ext uri="{FF2B5EF4-FFF2-40B4-BE49-F238E27FC236}">
                    <a16:creationId xmlns:a16="http://schemas.microsoft.com/office/drawing/2014/main" id="{8063CBD3-1E5B-9207-484B-C9BE20E24A9A}"/>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-1004</a:t>
                </a:r>
              </a:p>
            </xdr:txBody>
          </xdr:sp>
          <xdr:sp macro="" textlink="">
            <xdr:nvSpPr>
              <xdr:cNvPr id="21" name="Option Button 44" hidden="1">
                <a:extLst>
                  <a:ext uri="{63B3BB69-23CF-44E3-9099-C40C66FF867C}">
                    <a14:compatExt spid="_x0000_s21"/>
                  </a:ext>
                  <a:ext uri="{FF2B5EF4-FFF2-40B4-BE49-F238E27FC236}">
                    <a16:creationId xmlns:a16="http://schemas.microsoft.com/office/drawing/2014/main" id="{2F69E018-E545-D93E-984B-BFED7E5EAC46}"/>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-1003</a:t>
                </a:r>
              </a:p>
            </xdr:txBody>
          </xdr:sp>
          <xdr:sp macro="" textlink="">
            <xdr:nvSpPr>
              <xdr:cNvPr id="22" name="Option Button 45" hidden="1">
                <a:extLst>
                  <a:ext uri="{63B3BB69-23CF-44E3-9099-C40C66FF867C}">
                    <a14:compatExt spid="_x0000_s22"/>
                  </a:ext>
                  <a:ext uri="{FF2B5EF4-FFF2-40B4-BE49-F238E27FC236}">
                    <a16:creationId xmlns:a16="http://schemas.microsoft.com/office/drawing/2014/main" id="{8E383C63-74C8-5FDA-3E2E-4C49C28EA15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-1002</a:t>
                </a:r>
              </a:p>
            </xdr:txBody>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26"/>
                  </a:ext>
                  <a:ext uri="{FF2B5EF4-FFF2-40B4-BE49-F238E27FC236}">
                    <a16:creationId xmlns:a16="http://schemas.microsoft.com/office/drawing/2014/main" id="{72F38F62-0F18-8A2B-5DAF-F30D3C61C399}"/>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-998</a:t>
                </a:r>
              </a:p>
            </xdr:txBody>
          </xdr:sp>
          <xdr:sp macro="" textlink="">
            <xdr:nvSpPr>
              <xdr:cNvPr id="27" name="Option Button 71" hidden="1">
                <a:extLst>
                  <a:ext uri="{63B3BB69-23CF-44E3-9099-C40C66FF867C}">
                    <a14:compatExt spid="_x0000_s27"/>
                  </a:ext>
                  <a:ext uri="{FF2B5EF4-FFF2-40B4-BE49-F238E27FC236}">
                    <a16:creationId xmlns:a16="http://schemas.microsoft.com/office/drawing/2014/main" id="{FDA56637-95A7-E9F3-8EFE-5834605FBC45}"/>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-997</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38070" name="Option Button 182" hidden="1">
                <a:extLst>
                  <a:ext uri="{63B3BB69-23CF-44E3-9099-C40C66FF867C}">
                    <a14:compatExt spid="_x0000_s38070"/>
                  </a:ext>
                  <a:ext uri="{FF2B5EF4-FFF2-40B4-BE49-F238E27FC236}">
                    <a16:creationId xmlns:a16="http://schemas.microsoft.com/office/drawing/2014/main" id="{DE734554-D595-A928-8000-703786FBD711}"/>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182</a:t>
                </a:r>
              </a:p>
            </xdr:txBody>
          </xdr:sp>
          <xdr:sp macro="" textlink="">
            <xdr:nvSpPr>
              <xdr:cNvPr id="38071" name="Option Button 183" hidden="1">
                <a:extLst>
                  <a:ext uri="{63B3BB69-23CF-44E3-9099-C40C66FF867C}">
                    <a14:compatExt spid="_x0000_s38071"/>
                  </a:ext>
                  <a:ext uri="{FF2B5EF4-FFF2-40B4-BE49-F238E27FC236}">
                    <a16:creationId xmlns:a16="http://schemas.microsoft.com/office/drawing/2014/main" id="{BBF60A07-B641-5D9C-A2C2-CE3C61D4C03D}"/>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38072" name="Group Box 184" hidden="1">
              <a:extLst>
                <a:ext uri="{63B3BB69-23CF-44E3-9099-C40C66FF867C}">
                  <a14:compatExt spid="_x0000_s38072"/>
                </a:ext>
                <a:ext uri="{FF2B5EF4-FFF2-40B4-BE49-F238E27FC236}">
                  <a16:creationId xmlns:a16="http://schemas.microsoft.com/office/drawing/2014/main" id="{B5B4AE7B-ACE9-B9EE-0BEC-64BCC98A608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38121" name="Option Button 233" hidden="1">
                <a:extLst>
                  <a:ext uri="{63B3BB69-23CF-44E3-9099-C40C66FF867C}">
                    <a14:compatExt spid="_x0000_s38121"/>
                  </a:ext>
                  <a:ext uri="{FF2B5EF4-FFF2-40B4-BE49-F238E27FC236}">
                    <a16:creationId xmlns:a16="http://schemas.microsoft.com/office/drawing/2014/main" id="{C1B8B395-FC33-E233-5125-5E3112F9854A}"/>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233</a:t>
                </a:r>
              </a:p>
            </xdr:txBody>
          </xdr:sp>
          <xdr:sp macro="" textlink="">
            <xdr:nvSpPr>
              <xdr:cNvPr id="38122" name="Option Button 234" hidden="1">
                <a:extLst>
                  <a:ext uri="{63B3BB69-23CF-44E3-9099-C40C66FF867C}">
                    <a14:compatExt spid="_x0000_s38122"/>
                  </a:ext>
                  <a:ext uri="{FF2B5EF4-FFF2-40B4-BE49-F238E27FC236}">
                    <a16:creationId xmlns:a16="http://schemas.microsoft.com/office/drawing/2014/main" id="{2865C932-7512-822D-F6FE-21A3F39932C2}"/>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234</a:t>
                </a:r>
              </a:p>
            </xdr:txBody>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29"/>
                  </a:ext>
                  <a:ext uri="{FF2B5EF4-FFF2-40B4-BE49-F238E27FC236}">
                    <a16:creationId xmlns:a16="http://schemas.microsoft.com/office/drawing/2014/main" id="{A593CE19-A6C1-5B90-373B-D01B129CC8F1}"/>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-995</a:t>
                </a:r>
              </a:p>
            </xdr:txBody>
          </xdr:sp>
          <xdr:sp macro="" textlink="">
            <xdr:nvSpPr>
              <xdr:cNvPr id="30" name="Option Button 81" hidden="1">
                <a:extLst>
                  <a:ext uri="{63B3BB69-23CF-44E3-9099-C40C66FF867C}">
                    <a14:compatExt spid="_x0000_s30"/>
                  </a:ext>
                  <a:ext uri="{FF2B5EF4-FFF2-40B4-BE49-F238E27FC236}">
                    <a16:creationId xmlns:a16="http://schemas.microsoft.com/office/drawing/2014/main" id="{DB1559BB-1B29-03FF-5DDA-979034293336}"/>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-994</a:t>
                </a:r>
              </a:p>
            </xdr:txBody>
          </xdr:sp>
          <xdr:sp macro="" textlink="">
            <xdr:nvSpPr>
              <xdr:cNvPr id="31" name="Option Button 82" hidden="1">
                <a:extLst>
                  <a:ext uri="{63B3BB69-23CF-44E3-9099-C40C66FF867C}">
                    <a14:compatExt spid="_x0000_s31"/>
                  </a:ext>
                  <a:ext uri="{FF2B5EF4-FFF2-40B4-BE49-F238E27FC236}">
                    <a16:creationId xmlns:a16="http://schemas.microsoft.com/office/drawing/2014/main" id="{723CFF46-0AF5-4D8C-4F94-34FED2D031E9}"/>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39"/>
                  </a:ext>
                  <a:ext uri="{FF2B5EF4-FFF2-40B4-BE49-F238E27FC236}">
                    <a16:creationId xmlns:a16="http://schemas.microsoft.com/office/drawing/2014/main" id="{384D330E-32B0-961C-C5E7-40CEBFB6349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-985</a:t>
                </a:r>
              </a:p>
            </xdr:txBody>
          </xdr:sp>
          <xdr:sp macro="" textlink="">
            <xdr:nvSpPr>
              <xdr:cNvPr id="40" name="Option Button 85" hidden="1">
                <a:extLst>
                  <a:ext uri="{63B3BB69-23CF-44E3-9099-C40C66FF867C}">
                    <a14:compatExt spid="_x0000_s40"/>
                  </a:ext>
                  <a:ext uri="{FF2B5EF4-FFF2-40B4-BE49-F238E27FC236}">
                    <a16:creationId xmlns:a16="http://schemas.microsoft.com/office/drawing/2014/main" id="{636E3283-90DD-A19F-F8D3-D3295CA5379D}"/>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-984</a:t>
                </a:r>
              </a:p>
            </xdr:txBody>
          </xdr:sp>
          <xdr:sp macro="" textlink="">
            <xdr:nvSpPr>
              <xdr:cNvPr id="41" name="Option Button 86" hidden="1">
                <a:extLst>
                  <a:ext uri="{63B3BB69-23CF-44E3-9099-C40C66FF867C}">
                    <a14:compatExt spid="_x0000_s41"/>
                  </a:ext>
                  <a:ext uri="{FF2B5EF4-FFF2-40B4-BE49-F238E27FC236}">
                    <a16:creationId xmlns:a16="http://schemas.microsoft.com/office/drawing/2014/main" id="{CC68E544-D384-2B45-166C-556A4266A4CC}"/>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-983</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15CEB839-A2C3-9A82-3D26-91A9F1B95A2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1025</a:t>
                </a:r>
              </a:p>
            </xdr:txBody>
          </xdr:sp>
          <xdr:sp macro="" textlink="">
            <xdr:nvSpPr>
              <xdr:cNvPr id="84994" name="Option Button 2" hidden="1">
                <a:extLst>
                  <a:ext uri="{63B3BB69-23CF-44E3-9099-C40C66FF867C}">
                    <a14:compatExt spid="_x0000_s84994"/>
                  </a:ext>
                  <a:ext uri="{FF2B5EF4-FFF2-40B4-BE49-F238E27FC236}">
                    <a16:creationId xmlns:a16="http://schemas.microsoft.com/office/drawing/2014/main" id="{CC470DA5-BC74-38D9-3774-01EFDBDE24B7}"/>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551CCA14-3AC4-2ECB-10D1-E931387BF024}"/>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1027</a:t>
                </a:r>
              </a:p>
            </xdr:txBody>
          </xdr:sp>
          <xdr:sp macro="" textlink="">
            <xdr:nvSpPr>
              <xdr:cNvPr id="84996" name="Option Button 4" hidden="1">
                <a:extLst>
                  <a:ext uri="{63B3BB69-23CF-44E3-9099-C40C66FF867C}">
                    <a14:compatExt spid="_x0000_s84996"/>
                  </a:ext>
                  <a:ext uri="{FF2B5EF4-FFF2-40B4-BE49-F238E27FC236}">
                    <a16:creationId xmlns:a16="http://schemas.microsoft.com/office/drawing/2014/main" id="{0C9C5F42-FEBE-AA70-2149-D781514E22AC}"/>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1028</a:t>
                </a:r>
              </a:p>
            </xdr:txBody>
          </xdr:sp>
          <xdr:sp macro="" textlink="">
            <xdr:nvSpPr>
              <xdr:cNvPr id="84997" name="Option Button 5" hidden="1">
                <a:extLst>
                  <a:ext uri="{63B3BB69-23CF-44E3-9099-C40C66FF867C}">
                    <a14:compatExt spid="_x0000_s84997"/>
                  </a:ext>
                  <a:ext uri="{FF2B5EF4-FFF2-40B4-BE49-F238E27FC236}">
                    <a16:creationId xmlns:a16="http://schemas.microsoft.com/office/drawing/2014/main" id="{97FC4454-2232-CBE6-83BC-8344E7330FEE}"/>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8F9D2E85-B748-04F6-A0E4-B5419BFAED3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1030</a:t>
                </a:r>
              </a:p>
            </xdr:txBody>
          </xdr:sp>
          <xdr:sp macro="" textlink="">
            <xdr:nvSpPr>
              <xdr:cNvPr id="84999" name="Option Button 7" hidden="1">
                <a:extLst>
                  <a:ext uri="{63B3BB69-23CF-44E3-9099-C40C66FF867C}">
                    <a14:compatExt spid="_x0000_s84999"/>
                  </a:ext>
                  <a:ext uri="{FF2B5EF4-FFF2-40B4-BE49-F238E27FC236}">
                    <a16:creationId xmlns:a16="http://schemas.microsoft.com/office/drawing/2014/main" id="{0D8499EE-EAB0-E688-6848-986F667E771B}"/>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1031</a:t>
                </a:r>
              </a:p>
            </xdr:txBody>
          </xdr:sp>
          <xdr:sp macro="" textlink="">
            <xdr:nvSpPr>
              <xdr:cNvPr id="85000" name="Option Button 8" hidden="1">
                <a:extLst>
                  <a:ext uri="{63B3BB69-23CF-44E3-9099-C40C66FF867C}">
                    <a14:compatExt spid="_x0000_s85000"/>
                  </a:ext>
                  <a:ext uri="{FF2B5EF4-FFF2-40B4-BE49-F238E27FC236}">
                    <a16:creationId xmlns:a16="http://schemas.microsoft.com/office/drawing/2014/main" id="{D28C8428-C1A1-FD75-50CB-06874F2FE13D}"/>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6A3C398F-02A8-3103-B54A-9E637EFA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74BD4DD6-797B-D0F6-1421-B0723AD35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1034</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C1F85038-9143-6780-24A5-5C509529679D}"/>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1035</a:t>
                </a:r>
              </a:p>
            </xdr:txBody>
          </xdr:sp>
          <xdr:sp macro="" textlink="">
            <xdr:nvSpPr>
              <xdr:cNvPr id="85004" name="Option Button 12" hidden="1">
                <a:extLst>
                  <a:ext uri="{63B3BB69-23CF-44E3-9099-C40C66FF867C}">
                    <a14:compatExt spid="_x0000_s85004"/>
                  </a:ext>
                  <a:ext uri="{FF2B5EF4-FFF2-40B4-BE49-F238E27FC236}">
                    <a16:creationId xmlns:a16="http://schemas.microsoft.com/office/drawing/2014/main" id="{96A92F04-5D2E-24E1-FB08-A1D488F5EAFA}"/>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BB324E71-2884-90BB-8D5F-C048A7E83C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6F4D9C4F-49A5-BBC6-4253-EF2766E5341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ABFC2F46-AE0A-DE68-6AE9-16C8492721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3825DB6D-437D-2165-6F01-4B39EA742AA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D527BEDE-7EA1-DA5A-E66D-895BACE56326}"/>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1041</a:t>
                </a:r>
              </a:p>
            </xdr:txBody>
          </xdr:sp>
          <xdr:sp macro="" textlink="">
            <xdr:nvSpPr>
              <xdr:cNvPr id="85010" name="Option Button 18" hidden="1">
                <a:extLst>
                  <a:ext uri="{63B3BB69-23CF-44E3-9099-C40C66FF867C}">
                    <a14:compatExt spid="_x0000_s85010"/>
                  </a:ext>
                  <a:ext uri="{FF2B5EF4-FFF2-40B4-BE49-F238E27FC236}">
                    <a16:creationId xmlns:a16="http://schemas.microsoft.com/office/drawing/2014/main" id="{E719106F-83F9-E94D-6452-0B7C172D0C96}"/>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1042</a:t>
                </a:r>
              </a:p>
            </xdr:txBody>
          </xdr:sp>
          <xdr:sp macro="" textlink="">
            <xdr:nvSpPr>
              <xdr:cNvPr id="85011" name="Option Button 19" hidden="1">
                <a:extLst>
                  <a:ext uri="{63B3BB69-23CF-44E3-9099-C40C66FF867C}">
                    <a14:compatExt spid="_x0000_s85011"/>
                  </a:ext>
                  <a:ext uri="{FF2B5EF4-FFF2-40B4-BE49-F238E27FC236}">
                    <a16:creationId xmlns:a16="http://schemas.microsoft.com/office/drawing/2014/main" id="{B6CE59FF-FC1F-806B-CE5F-FFC96935E552}"/>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19166983-3F41-92FA-49BA-B27E711954E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B059743F-3F5F-7A15-FBEA-4FBE660E59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D68D5347-B6C5-5DC9-3841-2D668FCD9A5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9BBB49F8-9495-7BCF-C7AE-8D66F1817FE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C060F02E-F533-0D43-D5BB-A43CEDB9805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F21EF3FA-819A-C797-1793-95756A82A2B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770762DF-FF61-4189-657E-31185B1CD2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15892269-1EEB-ED28-07D7-7C7B5609DDC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AE410E98-9795-3799-3D04-8CC7C8BD6C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728C4499-A05E-6FEB-E6D0-39FAE9CC7C1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106D0F4-69C4-CB09-DC5A-75E397E7D817}"/>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1054</a:t>
                </a:r>
              </a:p>
            </xdr:txBody>
          </xdr:sp>
          <xdr:sp macro="" textlink="">
            <xdr:nvSpPr>
              <xdr:cNvPr id="85023" name="Option Button 31" hidden="1">
                <a:extLst>
                  <a:ext uri="{63B3BB69-23CF-44E3-9099-C40C66FF867C}">
                    <a14:compatExt spid="_x0000_s85023"/>
                  </a:ext>
                  <a:ext uri="{FF2B5EF4-FFF2-40B4-BE49-F238E27FC236}">
                    <a16:creationId xmlns:a16="http://schemas.microsoft.com/office/drawing/2014/main" id="{B8F92542-E08B-B3BC-4BC2-97554DC5A134}"/>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1055</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EB862CB-5F80-CCF5-9484-0620405CB8CF}"/>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1056</a:t>
                </a:r>
              </a:p>
            </xdr:txBody>
          </xdr:sp>
          <xdr:sp macro="" textlink="">
            <xdr:nvSpPr>
              <xdr:cNvPr id="85025" name="Option Button 33" hidden="1">
                <a:extLst>
                  <a:ext uri="{63B3BB69-23CF-44E3-9099-C40C66FF867C}">
                    <a14:compatExt spid="_x0000_s85025"/>
                  </a:ext>
                  <a:ext uri="{FF2B5EF4-FFF2-40B4-BE49-F238E27FC236}">
                    <a16:creationId xmlns:a16="http://schemas.microsoft.com/office/drawing/2014/main" id="{2E85286E-ED2F-2AA9-B5E7-F0DE54D7FB26}"/>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68B5D028-3D24-E248-2D62-949B7BE538F5}"/>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1058</a:t>
                </a:r>
              </a:p>
            </xdr:txBody>
          </xdr:sp>
          <xdr:sp macro="" textlink="">
            <xdr:nvSpPr>
              <xdr:cNvPr id="85027" name="Option Button 35" hidden="1">
                <a:extLst>
                  <a:ext uri="{63B3BB69-23CF-44E3-9099-C40C66FF867C}">
                    <a14:compatExt spid="_x0000_s85027"/>
                  </a:ext>
                  <a:ext uri="{FF2B5EF4-FFF2-40B4-BE49-F238E27FC236}">
                    <a16:creationId xmlns:a16="http://schemas.microsoft.com/office/drawing/2014/main" id="{4F9BA82F-1218-4FD6-1516-81343551886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1059</a:t>
                </a:r>
              </a:p>
            </xdr:txBody>
          </xdr:sp>
          <xdr:sp macro="" textlink="">
            <xdr:nvSpPr>
              <xdr:cNvPr id="85028" name="Option Button 36" hidden="1">
                <a:extLst>
                  <a:ext uri="{63B3BB69-23CF-44E3-9099-C40C66FF867C}">
                    <a14:compatExt spid="_x0000_s85028"/>
                  </a:ext>
                  <a:ext uri="{FF2B5EF4-FFF2-40B4-BE49-F238E27FC236}">
                    <a16:creationId xmlns:a16="http://schemas.microsoft.com/office/drawing/2014/main" id="{206347CB-6467-1E48-0675-A7992088168D}"/>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12BCDBE3-BDD5-2AC3-8F24-789C3F895633}"/>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1061</a:t>
                </a:r>
              </a:p>
            </xdr:txBody>
          </xdr:sp>
          <xdr:sp macro="" textlink="">
            <xdr:nvSpPr>
              <xdr:cNvPr id="85030" name="Option Button 38" hidden="1">
                <a:extLst>
                  <a:ext uri="{63B3BB69-23CF-44E3-9099-C40C66FF867C}">
                    <a14:compatExt spid="_x0000_s85030"/>
                  </a:ext>
                  <a:ext uri="{FF2B5EF4-FFF2-40B4-BE49-F238E27FC236}">
                    <a16:creationId xmlns:a16="http://schemas.microsoft.com/office/drawing/2014/main" id="{EEE42D32-C793-489C-BB3B-EB2A969AA3B3}"/>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1062</a:t>
                </a:r>
              </a:p>
            </xdr:txBody>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C8CBB21-94E2-FE47-E3C2-AE10FDAB5C66}"/>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8C3911A6-3231-DB7F-AA5A-791C8F5249F5}"/>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1064</a:t>
                </a:r>
              </a:p>
            </xdr:txBody>
          </xdr:sp>
          <xdr:sp macro="" textlink="">
            <xdr:nvSpPr>
              <xdr:cNvPr id="85033" name="Option Button 41" hidden="1">
                <a:extLst>
                  <a:ext uri="{63B3BB69-23CF-44E3-9099-C40C66FF867C}">
                    <a14:compatExt spid="_x0000_s85033"/>
                  </a:ext>
                  <a:ext uri="{FF2B5EF4-FFF2-40B4-BE49-F238E27FC236}">
                    <a16:creationId xmlns:a16="http://schemas.microsoft.com/office/drawing/2014/main" id="{A787DC1B-3C92-0244-1A24-464958695EAF}"/>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1065</a:t>
                </a:r>
              </a:p>
            </xdr:txBody>
          </xdr:sp>
          <xdr:sp macro="" textlink="">
            <xdr:nvSpPr>
              <xdr:cNvPr id="85034" name="Option Button 42" hidden="1">
                <a:extLst>
                  <a:ext uri="{63B3BB69-23CF-44E3-9099-C40C66FF867C}">
                    <a14:compatExt spid="_x0000_s85034"/>
                  </a:ext>
                  <a:ext uri="{FF2B5EF4-FFF2-40B4-BE49-F238E27FC236}">
                    <a16:creationId xmlns:a16="http://schemas.microsoft.com/office/drawing/2014/main" id="{643918EA-CF4B-3637-37DB-7CD75A4C79CB}"/>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ECFD641B-70A1-28AF-95D0-D1B93A23A538}"/>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1067</a:t>
                </a:r>
              </a:p>
            </xdr:txBody>
          </xdr:sp>
          <xdr:sp macro="" textlink="">
            <xdr:nvSpPr>
              <xdr:cNvPr id="85036" name="Option Button 44" hidden="1">
                <a:extLst>
                  <a:ext uri="{63B3BB69-23CF-44E3-9099-C40C66FF867C}">
                    <a14:compatExt spid="_x0000_s85036"/>
                  </a:ext>
                  <a:ext uri="{FF2B5EF4-FFF2-40B4-BE49-F238E27FC236}">
                    <a16:creationId xmlns:a16="http://schemas.microsoft.com/office/drawing/2014/main" id="{DB6C71EC-0115-384C-66BA-63591083F4E6}"/>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1068</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D1B3CDA2-0150-C6CB-8725-0848A7BA6C02}"/>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1069</a:t>
                </a:r>
              </a:p>
            </xdr:txBody>
          </xdr:sp>
          <xdr:sp macro="" textlink="">
            <xdr:nvSpPr>
              <xdr:cNvPr id="85038" name="Option Button 46" hidden="1">
                <a:extLst>
                  <a:ext uri="{63B3BB69-23CF-44E3-9099-C40C66FF867C}">
                    <a14:compatExt spid="_x0000_s85038"/>
                  </a:ext>
                  <a:ext uri="{FF2B5EF4-FFF2-40B4-BE49-F238E27FC236}">
                    <a16:creationId xmlns:a16="http://schemas.microsoft.com/office/drawing/2014/main" id="{49A8C002-6555-2BB7-14E4-0C21A20DE538}"/>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1070</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7941560A-E636-16E7-4EDE-DBB60624C72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A254014D-4A05-801B-9C7D-B8C6D5884B89}"/>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1072</a:t>
                </a:r>
              </a:p>
            </xdr:txBody>
          </xdr:sp>
          <xdr:sp macro="" textlink="">
            <xdr:nvSpPr>
              <xdr:cNvPr id="85041" name="Option Button 49" hidden="1">
                <a:extLst>
                  <a:ext uri="{63B3BB69-23CF-44E3-9099-C40C66FF867C}">
                    <a14:compatExt spid="_x0000_s85041"/>
                  </a:ext>
                  <a:ext uri="{FF2B5EF4-FFF2-40B4-BE49-F238E27FC236}">
                    <a16:creationId xmlns:a16="http://schemas.microsoft.com/office/drawing/2014/main" id="{F316802D-3B40-2FE5-2BF8-0EDF3C1847FE}"/>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1073</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9C4C5598-7E7F-0ACC-4365-4050D7B30935}"/>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6018" name="Option Button 2" hidden="1">
                <a:extLst>
                  <a:ext uri="{63B3BB69-23CF-44E3-9099-C40C66FF867C}">
                    <a14:compatExt spid="_x0000_s86018"/>
                  </a:ext>
                  <a:ext uri="{FF2B5EF4-FFF2-40B4-BE49-F238E27FC236}">
                    <a16:creationId xmlns:a16="http://schemas.microsoft.com/office/drawing/2014/main" id="{2588437A-7C62-467F-6FDA-C56B45D66DFE}"/>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F31A1A63-0417-64CC-B1F3-90D012056494}"/>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6020" name="Option Button 4" hidden="1">
                <a:extLst>
                  <a:ext uri="{63B3BB69-23CF-44E3-9099-C40C66FF867C}">
                    <a14:compatExt spid="_x0000_s86020"/>
                  </a:ext>
                  <a:ext uri="{FF2B5EF4-FFF2-40B4-BE49-F238E27FC236}">
                    <a16:creationId xmlns:a16="http://schemas.microsoft.com/office/drawing/2014/main" id="{6A64A7AB-605C-2C7D-C943-3997B0EE5FA7}"/>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6021" name="Option Button 5" hidden="1">
                <a:extLst>
                  <a:ext uri="{63B3BB69-23CF-44E3-9099-C40C66FF867C}">
                    <a14:compatExt spid="_x0000_s86021"/>
                  </a:ext>
                  <a:ext uri="{FF2B5EF4-FFF2-40B4-BE49-F238E27FC236}">
                    <a16:creationId xmlns:a16="http://schemas.microsoft.com/office/drawing/2014/main" id="{F789A96F-04A5-F9AF-5535-40001CC3C0AD}"/>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88D17180-B750-00D1-E019-06F4FF1B955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6023" name="Option Button 7" hidden="1">
                <a:extLst>
                  <a:ext uri="{63B3BB69-23CF-44E3-9099-C40C66FF867C}">
                    <a14:compatExt spid="_x0000_s86023"/>
                  </a:ext>
                  <a:ext uri="{FF2B5EF4-FFF2-40B4-BE49-F238E27FC236}">
                    <a16:creationId xmlns:a16="http://schemas.microsoft.com/office/drawing/2014/main" id="{2ED23D3E-FC2E-47A4-65B9-2C6D19BBC34F}"/>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6024" name="Option Button 8" hidden="1">
                <a:extLst>
                  <a:ext uri="{63B3BB69-23CF-44E3-9099-C40C66FF867C}">
                    <a14:compatExt spid="_x0000_s86024"/>
                  </a:ext>
                  <a:ext uri="{FF2B5EF4-FFF2-40B4-BE49-F238E27FC236}">
                    <a16:creationId xmlns:a16="http://schemas.microsoft.com/office/drawing/2014/main" id="{73E26CA6-0EFF-CAA9-1BB8-27227A820A56}"/>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E506DF42-95E1-02F8-2646-F615212BAB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3051129A-F5CA-B139-F99D-2DC0CDFFE3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7A582752-45F2-1FE0-8CD2-113B296F283A}"/>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6028" name="Option Button 12" hidden="1">
                <a:extLst>
                  <a:ext uri="{63B3BB69-23CF-44E3-9099-C40C66FF867C}">
                    <a14:compatExt spid="_x0000_s86028"/>
                  </a:ext>
                  <a:ext uri="{FF2B5EF4-FFF2-40B4-BE49-F238E27FC236}">
                    <a16:creationId xmlns:a16="http://schemas.microsoft.com/office/drawing/2014/main" id="{64AD5E70-88DB-AB3C-448F-12E7298BC855}"/>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D021AF98-A2DA-7EC9-6F35-C81FE7E8C9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5A9CEA9F-8066-6DA1-5AB1-DF80F2E78AF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8259A586-2287-963A-7CAC-BD243C06A7C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D4204E44-2CA7-F99F-04D5-EFCD941ED5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FAD71892-1AB4-41AE-0452-D7DACBB79F15}"/>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6034" name="Option Button 18" hidden="1">
                <a:extLst>
                  <a:ext uri="{63B3BB69-23CF-44E3-9099-C40C66FF867C}">
                    <a14:compatExt spid="_x0000_s86034"/>
                  </a:ext>
                  <a:ext uri="{FF2B5EF4-FFF2-40B4-BE49-F238E27FC236}">
                    <a16:creationId xmlns:a16="http://schemas.microsoft.com/office/drawing/2014/main" id="{B60B7F56-E4B8-C5D7-FD07-A792F5DD11BA}"/>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6035" name="Option Button 19" hidden="1">
                <a:extLst>
                  <a:ext uri="{63B3BB69-23CF-44E3-9099-C40C66FF867C}">
                    <a14:compatExt spid="_x0000_s86035"/>
                  </a:ext>
                  <a:ext uri="{FF2B5EF4-FFF2-40B4-BE49-F238E27FC236}">
                    <a16:creationId xmlns:a16="http://schemas.microsoft.com/office/drawing/2014/main" id="{3A9D7048-2B0B-387A-5525-3FFB15C0540A}"/>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EC3B5EAD-F77A-3273-0DA2-E83C12CCE1D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A0DA4CCC-606A-BE20-60CC-0E53B8DEC7E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71EA3013-FAF3-7B90-780A-DA11F30A15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848E1486-B0D8-E5C9-0A3C-AEF06C420CD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62583F27-B684-4EA3-9185-89F3030E49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309AEB4C-1FA0-BA97-6FB7-CA0E17FFC59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1FE7027F-6CB1-809F-0E1A-A3E2BBF0BCD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D2C35CCD-2903-0CFB-0DB6-1FA76752D9D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37BE1A1E-3ED9-F4D0-EBD5-F3F566B12C7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1CD273E0-1712-3D2E-DDFB-D597171E67F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DA7C764B-1E83-5061-C652-09887257E832}"/>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6047" name="Option Button 31" hidden="1">
                <a:extLst>
                  <a:ext uri="{63B3BB69-23CF-44E3-9099-C40C66FF867C}">
                    <a14:compatExt spid="_x0000_s86047"/>
                  </a:ext>
                  <a:ext uri="{FF2B5EF4-FFF2-40B4-BE49-F238E27FC236}">
                    <a16:creationId xmlns:a16="http://schemas.microsoft.com/office/drawing/2014/main" id="{E696453F-E587-232E-4F40-A0923B3942F2}"/>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6FE8C638-9515-7F15-6CEB-49A98D44DA6A}"/>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6049" name="Option Button 33" hidden="1">
                <a:extLst>
                  <a:ext uri="{63B3BB69-23CF-44E3-9099-C40C66FF867C}">
                    <a14:compatExt spid="_x0000_s86049"/>
                  </a:ext>
                  <a:ext uri="{FF2B5EF4-FFF2-40B4-BE49-F238E27FC236}">
                    <a16:creationId xmlns:a16="http://schemas.microsoft.com/office/drawing/2014/main" id="{26832A02-DD0A-2EBE-E67A-5DA63817163E}"/>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3594B938-A9C0-09D8-EFFC-2421846D8CEC}"/>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6051" name="Option Button 35" hidden="1">
                <a:extLst>
                  <a:ext uri="{63B3BB69-23CF-44E3-9099-C40C66FF867C}">
                    <a14:compatExt spid="_x0000_s86051"/>
                  </a:ext>
                  <a:ext uri="{FF2B5EF4-FFF2-40B4-BE49-F238E27FC236}">
                    <a16:creationId xmlns:a16="http://schemas.microsoft.com/office/drawing/2014/main" id="{79DAD3B9-6660-E1D8-0E19-9724BB476BEA}"/>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6052" name="Option Button 36" hidden="1">
                <a:extLst>
                  <a:ext uri="{63B3BB69-23CF-44E3-9099-C40C66FF867C}">
                    <a14:compatExt spid="_x0000_s86052"/>
                  </a:ext>
                  <a:ext uri="{FF2B5EF4-FFF2-40B4-BE49-F238E27FC236}">
                    <a16:creationId xmlns:a16="http://schemas.microsoft.com/office/drawing/2014/main" id="{E0F619A0-693F-E0BA-27D7-B6E736084251}"/>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7BB6D378-45C4-DAD1-7545-85B6C42E692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6054" name="Option Button 38" hidden="1">
                <a:extLst>
                  <a:ext uri="{63B3BB69-23CF-44E3-9099-C40C66FF867C}">
                    <a14:compatExt spid="_x0000_s86054"/>
                  </a:ext>
                  <a:ext uri="{FF2B5EF4-FFF2-40B4-BE49-F238E27FC236}">
                    <a16:creationId xmlns:a16="http://schemas.microsoft.com/office/drawing/2014/main" id="{F524CF13-A417-B297-FB56-366A5C78B7CE}"/>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6055" name="Option Button 39" hidden="1">
                <a:extLst>
                  <a:ext uri="{63B3BB69-23CF-44E3-9099-C40C66FF867C}">
                    <a14:compatExt spid="_x0000_s86055"/>
                  </a:ext>
                  <a:ext uri="{FF2B5EF4-FFF2-40B4-BE49-F238E27FC236}">
                    <a16:creationId xmlns:a16="http://schemas.microsoft.com/office/drawing/2014/main" id="{B0102C9C-267A-8500-2882-90BA720C256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4CC75644-0FD7-1F65-6D80-4373C3DC8178}"/>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6057" name="Option Button 41" hidden="1">
                <a:extLst>
                  <a:ext uri="{63B3BB69-23CF-44E3-9099-C40C66FF867C}">
                    <a14:compatExt spid="_x0000_s86057"/>
                  </a:ext>
                  <a:ext uri="{FF2B5EF4-FFF2-40B4-BE49-F238E27FC236}">
                    <a16:creationId xmlns:a16="http://schemas.microsoft.com/office/drawing/2014/main" id="{3C18FE8B-BC28-65DF-3BEC-CDF6135AF728}"/>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6058" name="Option Button 42" hidden="1">
                <a:extLst>
                  <a:ext uri="{63B3BB69-23CF-44E3-9099-C40C66FF867C}">
                    <a14:compatExt spid="_x0000_s86058"/>
                  </a:ext>
                  <a:ext uri="{FF2B5EF4-FFF2-40B4-BE49-F238E27FC236}">
                    <a16:creationId xmlns:a16="http://schemas.microsoft.com/office/drawing/2014/main" id="{F9008143-A467-E2F0-3FB2-C4F7F4AF32F2}"/>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20795DE4-D368-94DA-D7FA-5356772C7DDB}"/>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6060" name="Option Button 44" hidden="1">
                <a:extLst>
                  <a:ext uri="{63B3BB69-23CF-44E3-9099-C40C66FF867C}">
                    <a14:compatExt spid="_x0000_s86060"/>
                  </a:ext>
                  <a:ext uri="{FF2B5EF4-FFF2-40B4-BE49-F238E27FC236}">
                    <a16:creationId xmlns:a16="http://schemas.microsoft.com/office/drawing/2014/main" id="{4C89B218-4C2D-4E21-649F-7A3BB04D513E}"/>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C519C678-0D98-95AC-E1D9-AB68953679B9}"/>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6062" name="Option Button 46" hidden="1">
                <a:extLst>
                  <a:ext uri="{63B3BB69-23CF-44E3-9099-C40C66FF867C}">
                    <a14:compatExt spid="_x0000_s86062"/>
                  </a:ext>
                  <a:ext uri="{FF2B5EF4-FFF2-40B4-BE49-F238E27FC236}">
                    <a16:creationId xmlns:a16="http://schemas.microsoft.com/office/drawing/2014/main" id="{68079047-8BC6-7B0A-BDFB-0C8258116F53}"/>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448CFD3-4C6B-10B5-8C38-C819BBFEE11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1EFD42B-6110-16EF-182F-667183EA9183}"/>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5B0C292-FEC1-5EA4-1FE1-3F218921F23D}"/>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7A8E32B9-F273-555B-3D10-08D2D2CF335C}"/>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7042" name="Option Button 2" hidden="1">
                <a:extLst>
                  <a:ext uri="{63B3BB69-23CF-44E3-9099-C40C66FF867C}">
                    <a14:compatExt spid="_x0000_s87042"/>
                  </a:ext>
                  <a:ext uri="{FF2B5EF4-FFF2-40B4-BE49-F238E27FC236}">
                    <a16:creationId xmlns:a16="http://schemas.microsoft.com/office/drawing/2014/main" id="{A3EFFEFD-67D5-D59D-F0C1-F7756ED9DAFC}"/>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6B098539-2C47-5603-9FF6-1421E65D2413}"/>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7044" name="Option Button 4" hidden="1">
                <a:extLst>
                  <a:ext uri="{63B3BB69-23CF-44E3-9099-C40C66FF867C}">
                    <a14:compatExt spid="_x0000_s87044"/>
                  </a:ext>
                  <a:ext uri="{FF2B5EF4-FFF2-40B4-BE49-F238E27FC236}">
                    <a16:creationId xmlns:a16="http://schemas.microsoft.com/office/drawing/2014/main" id="{2B7251F1-6479-E9E5-7A7A-444D3B49462F}"/>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7045" name="Option Button 5" hidden="1">
                <a:extLst>
                  <a:ext uri="{63B3BB69-23CF-44E3-9099-C40C66FF867C}">
                    <a14:compatExt spid="_x0000_s87045"/>
                  </a:ext>
                  <a:ext uri="{FF2B5EF4-FFF2-40B4-BE49-F238E27FC236}">
                    <a16:creationId xmlns:a16="http://schemas.microsoft.com/office/drawing/2014/main" id="{88A40387-58D3-8F41-D93A-BA93E2DAAF42}"/>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FAF65A8E-B5A2-1DC5-B004-7A8D26C2819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7047" name="Option Button 7" hidden="1">
                <a:extLst>
                  <a:ext uri="{63B3BB69-23CF-44E3-9099-C40C66FF867C}">
                    <a14:compatExt spid="_x0000_s87047"/>
                  </a:ext>
                  <a:ext uri="{FF2B5EF4-FFF2-40B4-BE49-F238E27FC236}">
                    <a16:creationId xmlns:a16="http://schemas.microsoft.com/office/drawing/2014/main" id="{57ABF844-AECE-4D0A-6E0C-A149AC0D3C31}"/>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7048" name="Option Button 8" hidden="1">
                <a:extLst>
                  <a:ext uri="{63B3BB69-23CF-44E3-9099-C40C66FF867C}">
                    <a14:compatExt spid="_x0000_s87048"/>
                  </a:ext>
                  <a:ext uri="{FF2B5EF4-FFF2-40B4-BE49-F238E27FC236}">
                    <a16:creationId xmlns:a16="http://schemas.microsoft.com/office/drawing/2014/main" id="{1A06871D-2C4B-7EE4-B35C-23A0AA47B942}"/>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C2C69EE1-C2DD-2D16-5184-9251D0618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654CDC43-F2CA-16B1-E866-5A7B1EE2C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382EFF6C-9D69-FC99-55C1-F65E624C873C}"/>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7052" name="Option Button 12" hidden="1">
                <a:extLst>
                  <a:ext uri="{63B3BB69-23CF-44E3-9099-C40C66FF867C}">
                    <a14:compatExt spid="_x0000_s87052"/>
                  </a:ext>
                  <a:ext uri="{FF2B5EF4-FFF2-40B4-BE49-F238E27FC236}">
                    <a16:creationId xmlns:a16="http://schemas.microsoft.com/office/drawing/2014/main" id="{B41FA904-E370-5F1B-E758-2C8C8EF82E67}"/>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E310AF76-35C7-3093-FAF4-B551411054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B1FD3D9B-0B51-E49A-8802-D738057B0B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AEE36158-6653-7828-7877-D92DDD1AD25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632298CF-353E-134E-DDD3-3CF0C9D6EA2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8BCA693C-E956-8512-CA29-B83C374CED5E}"/>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7058" name="Option Button 18" hidden="1">
                <a:extLst>
                  <a:ext uri="{63B3BB69-23CF-44E3-9099-C40C66FF867C}">
                    <a14:compatExt spid="_x0000_s87058"/>
                  </a:ext>
                  <a:ext uri="{FF2B5EF4-FFF2-40B4-BE49-F238E27FC236}">
                    <a16:creationId xmlns:a16="http://schemas.microsoft.com/office/drawing/2014/main" id="{1C73164D-9094-AF69-C556-350DA763ED1E}"/>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7059" name="Option Button 19" hidden="1">
                <a:extLst>
                  <a:ext uri="{63B3BB69-23CF-44E3-9099-C40C66FF867C}">
                    <a14:compatExt spid="_x0000_s87059"/>
                  </a:ext>
                  <a:ext uri="{FF2B5EF4-FFF2-40B4-BE49-F238E27FC236}">
                    <a16:creationId xmlns:a16="http://schemas.microsoft.com/office/drawing/2014/main" id="{B42E1D7B-0FCF-9C90-E11A-A29493BEAB85}"/>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E273B4A3-D870-3C97-88DB-F283C25F47C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ABD7B76D-2169-B7F2-5D0E-059C3AA202F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3C2CF61F-8C80-AD49-CBA9-B9E6014771B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A1624E39-1265-7C8D-B89E-9845B62BA4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FD9EBD12-C92B-6CCE-747D-E63734FB72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4CC34847-8CB7-3129-F3BD-8CBA940EA1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AF7987FF-ED6E-DD84-9F56-EB73FCDB9CD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75D5921B-97DA-362C-D15C-B5830E3876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F7C44199-3DF7-69E2-EEDF-422737C0C4E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EA28A84D-3F61-553B-DC0F-64E2716C43B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757A545-9309-EDD2-31FF-6F579D183219}"/>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7071" name="Option Button 31" hidden="1">
                <a:extLst>
                  <a:ext uri="{63B3BB69-23CF-44E3-9099-C40C66FF867C}">
                    <a14:compatExt spid="_x0000_s87071"/>
                  </a:ext>
                  <a:ext uri="{FF2B5EF4-FFF2-40B4-BE49-F238E27FC236}">
                    <a16:creationId xmlns:a16="http://schemas.microsoft.com/office/drawing/2014/main" id="{8CD9987C-7D18-65EA-DD47-DE399CB1A8DA}"/>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419E92B4-AB0C-A63A-F1FC-F3754EF8CA7E}"/>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7073" name="Option Button 33" hidden="1">
                <a:extLst>
                  <a:ext uri="{63B3BB69-23CF-44E3-9099-C40C66FF867C}">
                    <a14:compatExt spid="_x0000_s87073"/>
                  </a:ext>
                  <a:ext uri="{FF2B5EF4-FFF2-40B4-BE49-F238E27FC236}">
                    <a16:creationId xmlns:a16="http://schemas.microsoft.com/office/drawing/2014/main" id="{82667239-B8DF-319C-5B6E-D5E5B6DB55B9}"/>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A15B10D4-E36C-3833-436B-FACB67FD7BBA}"/>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7075" name="Option Button 35" hidden="1">
                <a:extLst>
                  <a:ext uri="{63B3BB69-23CF-44E3-9099-C40C66FF867C}">
                    <a14:compatExt spid="_x0000_s87075"/>
                  </a:ext>
                  <a:ext uri="{FF2B5EF4-FFF2-40B4-BE49-F238E27FC236}">
                    <a16:creationId xmlns:a16="http://schemas.microsoft.com/office/drawing/2014/main" id="{70B87720-4298-1471-6B43-402196DE8DE6}"/>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7076" name="Option Button 36" hidden="1">
                <a:extLst>
                  <a:ext uri="{63B3BB69-23CF-44E3-9099-C40C66FF867C}">
                    <a14:compatExt spid="_x0000_s87076"/>
                  </a:ext>
                  <a:ext uri="{FF2B5EF4-FFF2-40B4-BE49-F238E27FC236}">
                    <a16:creationId xmlns:a16="http://schemas.microsoft.com/office/drawing/2014/main" id="{4B1D3473-A460-CB48-6EFC-EE3ADA4243D4}"/>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9DF61F57-C080-A68F-1287-B656068BAD06}"/>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7078" name="Option Button 38" hidden="1">
                <a:extLst>
                  <a:ext uri="{63B3BB69-23CF-44E3-9099-C40C66FF867C}">
                    <a14:compatExt spid="_x0000_s87078"/>
                  </a:ext>
                  <a:ext uri="{FF2B5EF4-FFF2-40B4-BE49-F238E27FC236}">
                    <a16:creationId xmlns:a16="http://schemas.microsoft.com/office/drawing/2014/main" id="{43F3AC51-3B55-AD2B-D1E6-203E87875EE6}"/>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7079" name="Option Button 39" hidden="1">
                <a:extLst>
                  <a:ext uri="{63B3BB69-23CF-44E3-9099-C40C66FF867C}">
                    <a14:compatExt spid="_x0000_s87079"/>
                  </a:ext>
                  <a:ext uri="{FF2B5EF4-FFF2-40B4-BE49-F238E27FC236}">
                    <a16:creationId xmlns:a16="http://schemas.microsoft.com/office/drawing/2014/main" id="{AE6F72DE-EFE9-D48B-0B6B-19CA6938DB2B}"/>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1A40AA09-875A-10D2-685D-944322BA262F}"/>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7081" name="Option Button 41" hidden="1">
                <a:extLst>
                  <a:ext uri="{63B3BB69-23CF-44E3-9099-C40C66FF867C}">
                    <a14:compatExt spid="_x0000_s87081"/>
                  </a:ext>
                  <a:ext uri="{FF2B5EF4-FFF2-40B4-BE49-F238E27FC236}">
                    <a16:creationId xmlns:a16="http://schemas.microsoft.com/office/drawing/2014/main" id="{18719844-CAC6-C768-B49B-0E11FB9E3F3D}"/>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7082" name="Option Button 42" hidden="1">
                <a:extLst>
                  <a:ext uri="{63B3BB69-23CF-44E3-9099-C40C66FF867C}">
                    <a14:compatExt spid="_x0000_s87082"/>
                  </a:ext>
                  <a:ext uri="{FF2B5EF4-FFF2-40B4-BE49-F238E27FC236}">
                    <a16:creationId xmlns:a16="http://schemas.microsoft.com/office/drawing/2014/main" id="{469B4A6A-CD26-AE70-33C8-9375D077440E}"/>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83A8F547-362D-9439-BB36-9DBCC1D70EF6}"/>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7084" name="Option Button 44" hidden="1">
                <a:extLst>
                  <a:ext uri="{63B3BB69-23CF-44E3-9099-C40C66FF867C}">
                    <a14:compatExt spid="_x0000_s87084"/>
                  </a:ext>
                  <a:ext uri="{FF2B5EF4-FFF2-40B4-BE49-F238E27FC236}">
                    <a16:creationId xmlns:a16="http://schemas.microsoft.com/office/drawing/2014/main" id="{D6BA945A-5D18-7C23-6BD3-FF73AC94CE9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993291CB-8C1E-1AD8-8AFE-318ED3026776}"/>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7086" name="Option Button 46" hidden="1">
                <a:extLst>
                  <a:ext uri="{63B3BB69-23CF-44E3-9099-C40C66FF867C}">
                    <a14:compatExt spid="_x0000_s87086"/>
                  </a:ext>
                  <a:ext uri="{FF2B5EF4-FFF2-40B4-BE49-F238E27FC236}">
                    <a16:creationId xmlns:a16="http://schemas.microsoft.com/office/drawing/2014/main" id="{1F2EF9CF-4B57-43FB-C479-0E8333E395E8}"/>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C569B44F-5BDB-225E-A444-505AE58961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211697DC-2593-478F-F9F9-68B722F15BBD}"/>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7089" name="Option Button 49" hidden="1">
                <a:extLst>
                  <a:ext uri="{63B3BB69-23CF-44E3-9099-C40C66FF867C}">
                    <a14:compatExt spid="_x0000_s87089"/>
                  </a:ext>
                  <a:ext uri="{FF2B5EF4-FFF2-40B4-BE49-F238E27FC236}">
                    <a16:creationId xmlns:a16="http://schemas.microsoft.com/office/drawing/2014/main" id="{C3AF6B37-1805-1C38-104B-8E46C57B1C26}"/>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A1A0A255-213C-7D2D-5405-1587189CADB5}"/>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8066" name="Option Button 2" hidden="1">
                <a:extLst>
                  <a:ext uri="{63B3BB69-23CF-44E3-9099-C40C66FF867C}">
                    <a14:compatExt spid="_x0000_s88066"/>
                  </a:ext>
                  <a:ext uri="{FF2B5EF4-FFF2-40B4-BE49-F238E27FC236}">
                    <a16:creationId xmlns:a16="http://schemas.microsoft.com/office/drawing/2014/main" id="{A84E1E91-CF1B-FE0E-D5CA-5CA903090148}"/>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804FBDC5-45CF-4365-B753-227B3073E8E2}"/>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8068" name="Option Button 4" hidden="1">
                <a:extLst>
                  <a:ext uri="{63B3BB69-23CF-44E3-9099-C40C66FF867C}">
                    <a14:compatExt spid="_x0000_s88068"/>
                  </a:ext>
                  <a:ext uri="{FF2B5EF4-FFF2-40B4-BE49-F238E27FC236}">
                    <a16:creationId xmlns:a16="http://schemas.microsoft.com/office/drawing/2014/main" id="{8F6220C4-F618-B2E5-87D2-294094478354}"/>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8069" name="Option Button 5" hidden="1">
                <a:extLst>
                  <a:ext uri="{63B3BB69-23CF-44E3-9099-C40C66FF867C}">
                    <a14:compatExt spid="_x0000_s88069"/>
                  </a:ext>
                  <a:ext uri="{FF2B5EF4-FFF2-40B4-BE49-F238E27FC236}">
                    <a16:creationId xmlns:a16="http://schemas.microsoft.com/office/drawing/2014/main" id="{D582B2D0-233B-1A56-DCBF-8B35F109A88A}"/>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C1F611A9-53A3-CDC4-4FB9-17988CA98A0E}"/>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8071" name="Option Button 7" hidden="1">
                <a:extLst>
                  <a:ext uri="{63B3BB69-23CF-44E3-9099-C40C66FF867C}">
                    <a14:compatExt spid="_x0000_s88071"/>
                  </a:ext>
                  <a:ext uri="{FF2B5EF4-FFF2-40B4-BE49-F238E27FC236}">
                    <a16:creationId xmlns:a16="http://schemas.microsoft.com/office/drawing/2014/main" id="{86677529-574D-F64B-0D71-EA1943AD6CBD}"/>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8072" name="Option Button 8" hidden="1">
                <a:extLst>
                  <a:ext uri="{63B3BB69-23CF-44E3-9099-C40C66FF867C}">
                    <a14:compatExt spid="_x0000_s88072"/>
                  </a:ext>
                  <a:ext uri="{FF2B5EF4-FFF2-40B4-BE49-F238E27FC236}">
                    <a16:creationId xmlns:a16="http://schemas.microsoft.com/office/drawing/2014/main" id="{4DC9AC92-1ED2-A6B3-407E-AFC9EDE72236}"/>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9142DC39-00C3-FA80-EA34-FC88FCE46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EFC1C7E2-0442-76C1-1AF6-A2E3E2DD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7EAAC3ED-248F-8C45-20C0-5EAE4F644995}"/>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8076" name="Option Button 12" hidden="1">
                <a:extLst>
                  <a:ext uri="{63B3BB69-23CF-44E3-9099-C40C66FF867C}">
                    <a14:compatExt spid="_x0000_s88076"/>
                  </a:ext>
                  <a:ext uri="{FF2B5EF4-FFF2-40B4-BE49-F238E27FC236}">
                    <a16:creationId xmlns:a16="http://schemas.microsoft.com/office/drawing/2014/main" id="{46D9E148-344C-1B06-F27E-FC51BB315ECC}"/>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7B5FD4D6-A114-2599-BF36-C504A573D0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2257FA9C-B521-5B21-CDBD-68EB7AE7D3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28FD57A5-5142-67D4-97DC-4BF3FA0352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48F195E7-9892-D28B-72FD-73A4E5FD616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56F1DEC-F851-7E13-5814-052C419F3E92}"/>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8082" name="Option Button 18" hidden="1">
                <a:extLst>
                  <a:ext uri="{63B3BB69-23CF-44E3-9099-C40C66FF867C}">
                    <a14:compatExt spid="_x0000_s88082"/>
                  </a:ext>
                  <a:ext uri="{FF2B5EF4-FFF2-40B4-BE49-F238E27FC236}">
                    <a16:creationId xmlns:a16="http://schemas.microsoft.com/office/drawing/2014/main" id="{EAAB1D8B-F796-98EF-A465-21F3C8A38378}"/>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8083" name="Option Button 19" hidden="1">
                <a:extLst>
                  <a:ext uri="{63B3BB69-23CF-44E3-9099-C40C66FF867C}">
                    <a14:compatExt spid="_x0000_s88083"/>
                  </a:ext>
                  <a:ext uri="{FF2B5EF4-FFF2-40B4-BE49-F238E27FC236}">
                    <a16:creationId xmlns:a16="http://schemas.microsoft.com/office/drawing/2014/main" id="{461D0F64-6965-66B4-2D10-D00B5117E794}"/>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C68FFF17-F1B0-746F-0ACE-C56AEDDF30D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2811EC79-0B22-8EB1-6950-3B09E12E3B5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B4F79115-72AE-4DB0-A56A-686EACC214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E496A55C-BBD0-E3E3-C706-C7EF503D75B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FD1472C-7697-ED5B-5DA4-CF095ED853D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4F46143C-DE24-E34A-89EC-3E01522CBC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D8458945-62B7-55A1-1722-8648A120FBC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BCB19B04-E534-DF38-6A7C-D91489385B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C31E73DC-8C8A-DCBA-8044-42D231418B0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62193401-198F-AAD7-77FF-6213BF35507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9AF22B8E-5BF8-9872-30FF-9855B8E90244}"/>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8095" name="Option Button 31" hidden="1">
                <a:extLst>
                  <a:ext uri="{63B3BB69-23CF-44E3-9099-C40C66FF867C}">
                    <a14:compatExt spid="_x0000_s88095"/>
                  </a:ext>
                  <a:ext uri="{FF2B5EF4-FFF2-40B4-BE49-F238E27FC236}">
                    <a16:creationId xmlns:a16="http://schemas.microsoft.com/office/drawing/2014/main" id="{114BE022-3F82-174C-6622-A15F81EFFC2E}"/>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F24BF8BA-DF69-A37F-4B2B-D688A72BD08E}"/>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8097" name="Option Button 33" hidden="1">
                <a:extLst>
                  <a:ext uri="{63B3BB69-23CF-44E3-9099-C40C66FF867C}">
                    <a14:compatExt spid="_x0000_s88097"/>
                  </a:ext>
                  <a:ext uri="{FF2B5EF4-FFF2-40B4-BE49-F238E27FC236}">
                    <a16:creationId xmlns:a16="http://schemas.microsoft.com/office/drawing/2014/main" id="{259FD67C-FFB0-4CD6-E019-17B67881CF99}"/>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CA7A68A4-AC51-D1A3-8F35-062AE94E5E2A}"/>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8099" name="Option Button 35" hidden="1">
                <a:extLst>
                  <a:ext uri="{63B3BB69-23CF-44E3-9099-C40C66FF867C}">
                    <a14:compatExt spid="_x0000_s88099"/>
                  </a:ext>
                  <a:ext uri="{FF2B5EF4-FFF2-40B4-BE49-F238E27FC236}">
                    <a16:creationId xmlns:a16="http://schemas.microsoft.com/office/drawing/2014/main" id="{633FF702-1448-22E8-3931-0180FFCA5DED}"/>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8100" name="Option Button 36" hidden="1">
                <a:extLst>
                  <a:ext uri="{63B3BB69-23CF-44E3-9099-C40C66FF867C}">
                    <a14:compatExt spid="_x0000_s88100"/>
                  </a:ext>
                  <a:ext uri="{FF2B5EF4-FFF2-40B4-BE49-F238E27FC236}">
                    <a16:creationId xmlns:a16="http://schemas.microsoft.com/office/drawing/2014/main" id="{DEC74ECA-79F3-FBA8-D85B-DA536EAB8D98}"/>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736073BC-C0F8-7158-08EA-1CF5BF7D9A75}"/>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8102" name="Option Button 38" hidden="1">
                <a:extLst>
                  <a:ext uri="{63B3BB69-23CF-44E3-9099-C40C66FF867C}">
                    <a14:compatExt spid="_x0000_s88102"/>
                  </a:ext>
                  <a:ext uri="{FF2B5EF4-FFF2-40B4-BE49-F238E27FC236}">
                    <a16:creationId xmlns:a16="http://schemas.microsoft.com/office/drawing/2014/main" id="{BCBA1D90-423E-3BF0-7C37-F748F0A5249E}"/>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8103" name="Option Button 39" hidden="1">
                <a:extLst>
                  <a:ext uri="{63B3BB69-23CF-44E3-9099-C40C66FF867C}">
                    <a14:compatExt spid="_x0000_s88103"/>
                  </a:ext>
                  <a:ext uri="{FF2B5EF4-FFF2-40B4-BE49-F238E27FC236}">
                    <a16:creationId xmlns:a16="http://schemas.microsoft.com/office/drawing/2014/main" id="{ACB22BAD-30F5-F76B-DB5A-1C95949A665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9D0CCFFA-DA5B-51AE-41DD-D20CD9153935}"/>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8105" name="Option Button 41" hidden="1">
                <a:extLst>
                  <a:ext uri="{63B3BB69-23CF-44E3-9099-C40C66FF867C}">
                    <a14:compatExt spid="_x0000_s88105"/>
                  </a:ext>
                  <a:ext uri="{FF2B5EF4-FFF2-40B4-BE49-F238E27FC236}">
                    <a16:creationId xmlns:a16="http://schemas.microsoft.com/office/drawing/2014/main" id="{B0EF7636-07C3-DB19-DA3E-E8FC7B43F5F3}"/>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8106" name="Option Button 42" hidden="1">
                <a:extLst>
                  <a:ext uri="{63B3BB69-23CF-44E3-9099-C40C66FF867C}">
                    <a14:compatExt spid="_x0000_s88106"/>
                  </a:ext>
                  <a:ext uri="{FF2B5EF4-FFF2-40B4-BE49-F238E27FC236}">
                    <a16:creationId xmlns:a16="http://schemas.microsoft.com/office/drawing/2014/main" id="{89093A2E-389D-0422-643C-F66D2936D445}"/>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373FE5AF-2DF0-B8F7-6925-68D688E1CE8E}"/>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8108" name="Option Button 44" hidden="1">
                <a:extLst>
                  <a:ext uri="{63B3BB69-23CF-44E3-9099-C40C66FF867C}">
                    <a14:compatExt spid="_x0000_s88108"/>
                  </a:ext>
                  <a:ext uri="{FF2B5EF4-FFF2-40B4-BE49-F238E27FC236}">
                    <a16:creationId xmlns:a16="http://schemas.microsoft.com/office/drawing/2014/main" id="{C2043CA4-96A8-5FB5-5CBE-B4126033602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1FC2778A-633D-68D3-AE08-17B6062BA489}"/>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8110" name="Option Button 46" hidden="1">
                <a:extLst>
                  <a:ext uri="{63B3BB69-23CF-44E3-9099-C40C66FF867C}">
                    <a14:compatExt spid="_x0000_s88110"/>
                  </a:ext>
                  <a:ext uri="{FF2B5EF4-FFF2-40B4-BE49-F238E27FC236}">
                    <a16:creationId xmlns:a16="http://schemas.microsoft.com/office/drawing/2014/main" id="{DEEB722B-4EA4-2B46-F7E8-A405350B554B}"/>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A6E93A47-5576-DBEE-8BE0-9E378775B2B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FE0A8782-57FA-594A-9C35-DCF10AD7AC25}"/>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8113" name="Option Button 49" hidden="1">
                <a:extLst>
                  <a:ext uri="{63B3BB69-23CF-44E3-9099-C40C66FF867C}">
                    <a14:compatExt spid="_x0000_s88113"/>
                  </a:ext>
                  <a:ext uri="{FF2B5EF4-FFF2-40B4-BE49-F238E27FC236}">
                    <a16:creationId xmlns:a16="http://schemas.microsoft.com/office/drawing/2014/main" id="{F2BA1750-B3AA-2FDB-DFFB-E5E6EE9C7897}"/>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888BCB61-D413-7A6C-FE66-10C9993CC196}"/>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9090" name="Option Button 2" hidden="1">
                <a:extLst>
                  <a:ext uri="{63B3BB69-23CF-44E3-9099-C40C66FF867C}">
                    <a14:compatExt spid="_x0000_s89090"/>
                  </a:ext>
                  <a:ext uri="{FF2B5EF4-FFF2-40B4-BE49-F238E27FC236}">
                    <a16:creationId xmlns:a16="http://schemas.microsoft.com/office/drawing/2014/main" id="{1FCBC02B-753A-C3C6-C915-90EF08DB3A91}"/>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BC900EA4-5361-36B3-A522-2189EF0F91CF}"/>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9092" name="Option Button 4" hidden="1">
                <a:extLst>
                  <a:ext uri="{63B3BB69-23CF-44E3-9099-C40C66FF867C}">
                    <a14:compatExt spid="_x0000_s89092"/>
                  </a:ext>
                  <a:ext uri="{FF2B5EF4-FFF2-40B4-BE49-F238E27FC236}">
                    <a16:creationId xmlns:a16="http://schemas.microsoft.com/office/drawing/2014/main" id="{CFD4D5A5-BBDB-A08C-3E36-DC146D7919D2}"/>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9093" name="Option Button 5" hidden="1">
                <a:extLst>
                  <a:ext uri="{63B3BB69-23CF-44E3-9099-C40C66FF867C}">
                    <a14:compatExt spid="_x0000_s89093"/>
                  </a:ext>
                  <a:ext uri="{FF2B5EF4-FFF2-40B4-BE49-F238E27FC236}">
                    <a16:creationId xmlns:a16="http://schemas.microsoft.com/office/drawing/2014/main" id="{69721164-3079-DE0D-4D9E-7F6D7C3653E1}"/>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D3BF7943-F9B3-19D8-84E4-48242D7C9EEC}"/>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9095" name="Option Button 7" hidden="1">
                <a:extLst>
                  <a:ext uri="{63B3BB69-23CF-44E3-9099-C40C66FF867C}">
                    <a14:compatExt spid="_x0000_s89095"/>
                  </a:ext>
                  <a:ext uri="{FF2B5EF4-FFF2-40B4-BE49-F238E27FC236}">
                    <a16:creationId xmlns:a16="http://schemas.microsoft.com/office/drawing/2014/main" id="{94C26821-4534-F400-ACB2-C94CC81AB31C}"/>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9096" name="Option Button 8" hidden="1">
                <a:extLst>
                  <a:ext uri="{63B3BB69-23CF-44E3-9099-C40C66FF867C}">
                    <a14:compatExt spid="_x0000_s89096"/>
                  </a:ext>
                  <a:ext uri="{FF2B5EF4-FFF2-40B4-BE49-F238E27FC236}">
                    <a16:creationId xmlns:a16="http://schemas.microsoft.com/office/drawing/2014/main" id="{D0555E7E-7F99-F8F3-52AA-E6F938BF6951}"/>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22042A73-77F7-D1B0-28FF-16DE2CD511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76FD4F29-C3FF-24CF-E393-5353F433A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813F2F70-B58B-1AA7-8FF2-223D4D280BF6}"/>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9100" name="Option Button 12" hidden="1">
                <a:extLst>
                  <a:ext uri="{63B3BB69-23CF-44E3-9099-C40C66FF867C}">
                    <a14:compatExt spid="_x0000_s89100"/>
                  </a:ext>
                  <a:ext uri="{FF2B5EF4-FFF2-40B4-BE49-F238E27FC236}">
                    <a16:creationId xmlns:a16="http://schemas.microsoft.com/office/drawing/2014/main" id="{BFBE9188-8537-693D-6EDD-988A68BA352C}"/>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F5455D6B-A4A1-506C-25C6-87ACCF5FBAF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3BB4684A-5923-E934-4D6C-3B2E941E46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41EE0939-F406-9373-4780-46FD382BDDD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34A10A8E-99CD-35B8-BB10-9F50206EDD4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6B37CE4B-627B-2413-2DCE-4311D84FC048}"/>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9106" name="Option Button 18" hidden="1">
                <a:extLst>
                  <a:ext uri="{63B3BB69-23CF-44E3-9099-C40C66FF867C}">
                    <a14:compatExt spid="_x0000_s89106"/>
                  </a:ext>
                  <a:ext uri="{FF2B5EF4-FFF2-40B4-BE49-F238E27FC236}">
                    <a16:creationId xmlns:a16="http://schemas.microsoft.com/office/drawing/2014/main" id="{752EB4E7-91F1-B9A5-9265-705B7F7116C7}"/>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9107" name="Option Button 19" hidden="1">
                <a:extLst>
                  <a:ext uri="{63B3BB69-23CF-44E3-9099-C40C66FF867C}">
                    <a14:compatExt spid="_x0000_s89107"/>
                  </a:ext>
                  <a:ext uri="{FF2B5EF4-FFF2-40B4-BE49-F238E27FC236}">
                    <a16:creationId xmlns:a16="http://schemas.microsoft.com/office/drawing/2014/main" id="{D8029757-A41C-D3FE-CC5A-E453F099D5AE}"/>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D7BC758D-2901-B5E8-B12A-012935580A5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99850967-8C25-FFC3-FE44-15D1473E499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BE2B8085-8B19-2E55-9AC2-B1617A51447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B8853F95-BC42-1E7E-FC45-A8A8B3D3B6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11C0F322-1B19-2ED4-C524-6DD517BED51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1EA1C11C-F4FC-E5C8-5A3C-62F77C3529B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CF132AEE-882C-C7B6-648C-E13F768228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5995AE72-CC75-C3D2-E24B-E7F7F449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676DF44-A71D-7749-2BA8-C5577583BB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9992973F-B391-240E-6F56-CA7D5CAABAD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CEDDB611-2B06-9F99-30A8-B96EC2CAFA16}"/>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9119" name="Option Button 31" hidden="1">
                <a:extLst>
                  <a:ext uri="{63B3BB69-23CF-44E3-9099-C40C66FF867C}">
                    <a14:compatExt spid="_x0000_s89119"/>
                  </a:ext>
                  <a:ext uri="{FF2B5EF4-FFF2-40B4-BE49-F238E27FC236}">
                    <a16:creationId xmlns:a16="http://schemas.microsoft.com/office/drawing/2014/main" id="{BEE5510B-4F1A-F62A-556B-996B33CF1DFD}"/>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CEAD94DB-3FF3-0B62-D4C4-FC5475A6CEC3}"/>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9121" name="Option Button 33" hidden="1">
                <a:extLst>
                  <a:ext uri="{63B3BB69-23CF-44E3-9099-C40C66FF867C}">
                    <a14:compatExt spid="_x0000_s89121"/>
                  </a:ext>
                  <a:ext uri="{FF2B5EF4-FFF2-40B4-BE49-F238E27FC236}">
                    <a16:creationId xmlns:a16="http://schemas.microsoft.com/office/drawing/2014/main" id="{80B03A71-5A94-F2C5-41A3-A94E2A51319E}"/>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61F83524-81B2-55AE-674A-A5459FB38623}"/>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9123" name="Option Button 35" hidden="1">
                <a:extLst>
                  <a:ext uri="{63B3BB69-23CF-44E3-9099-C40C66FF867C}">
                    <a14:compatExt spid="_x0000_s89123"/>
                  </a:ext>
                  <a:ext uri="{FF2B5EF4-FFF2-40B4-BE49-F238E27FC236}">
                    <a16:creationId xmlns:a16="http://schemas.microsoft.com/office/drawing/2014/main" id="{2C10AB93-3135-E09E-C29C-CD762B3131AD}"/>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9124" name="Option Button 36" hidden="1">
                <a:extLst>
                  <a:ext uri="{63B3BB69-23CF-44E3-9099-C40C66FF867C}">
                    <a14:compatExt spid="_x0000_s89124"/>
                  </a:ext>
                  <a:ext uri="{FF2B5EF4-FFF2-40B4-BE49-F238E27FC236}">
                    <a16:creationId xmlns:a16="http://schemas.microsoft.com/office/drawing/2014/main" id="{54CFB515-2874-E532-A329-C1338133EC8F}"/>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B8A71CDE-9F4C-D43E-95B4-8222D360D00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9126" name="Option Button 38" hidden="1">
                <a:extLst>
                  <a:ext uri="{63B3BB69-23CF-44E3-9099-C40C66FF867C}">
                    <a14:compatExt spid="_x0000_s89126"/>
                  </a:ext>
                  <a:ext uri="{FF2B5EF4-FFF2-40B4-BE49-F238E27FC236}">
                    <a16:creationId xmlns:a16="http://schemas.microsoft.com/office/drawing/2014/main" id="{D0A7B80A-4E94-6B5D-4400-65F4A475BAF1}"/>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9127" name="Option Button 39" hidden="1">
                <a:extLst>
                  <a:ext uri="{63B3BB69-23CF-44E3-9099-C40C66FF867C}">
                    <a14:compatExt spid="_x0000_s89127"/>
                  </a:ext>
                  <a:ext uri="{FF2B5EF4-FFF2-40B4-BE49-F238E27FC236}">
                    <a16:creationId xmlns:a16="http://schemas.microsoft.com/office/drawing/2014/main" id="{B5530B7B-88CA-CBB4-F8E2-0E4D922DEA99}"/>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51D53B7A-48E8-6BBF-A4FE-451A70C82736}"/>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9129" name="Option Button 41" hidden="1">
                <a:extLst>
                  <a:ext uri="{63B3BB69-23CF-44E3-9099-C40C66FF867C}">
                    <a14:compatExt spid="_x0000_s89129"/>
                  </a:ext>
                  <a:ext uri="{FF2B5EF4-FFF2-40B4-BE49-F238E27FC236}">
                    <a16:creationId xmlns:a16="http://schemas.microsoft.com/office/drawing/2014/main" id="{A1A03568-E309-37C1-9E85-EF572904720D}"/>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9130" name="Option Button 42" hidden="1">
                <a:extLst>
                  <a:ext uri="{63B3BB69-23CF-44E3-9099-C40C66FF867C}">
                    <a14:compatExt spid="_x0000_s89130"/>
                  </a:ext>
                  <a:ext uri="{FF2B5EF4-FFF2-40B4-BE49-F238E27FC236}">
                    <a16:creationId xmlns:a16="http://schemas.microsoft.com/office/drawing/2014/main" id="{B5B7D32B-523A-C413-61C2-D73B097E92ED}"/>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5CEC0B4D-C4DA-33AD-2BB7-BE6C454D89EC}"/>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9791CB5-122C-6EFA-4DB9-865A60727CEF}"/>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33FF3A96-1AFB-29E5-79ED-871B73748684}"/>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9134" name="Option Button 46" hidden="1">
                <a:extLst>
                  <a:ext uri="{63B3BB69-23CF-44E3-9099-C40C66FF867C}">
                    <a14:compatExt spid="_x0000_s89134"/>
                  </a:ext>
                  <a:ext uri="{FF2B5EF4-FFF2-40B4-BE49-F238E27FC236}">
                    <a16:creationId xmlns:a16="http://schemas.microsoft.com/office/drawing/2014/main" id="{78626160-7B64-5897-7E6A-4FDCC18E8035}"/>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F1A05253-6111-A86F-2888-2532D5F706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82EF1667-E304-80EE-F597-AE986B00EE43}"/>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9137" name="Option Button 49" hidden="1">
                <a:extLst>
                  <a:ext uri="{63B3BB69-23CF-44E3-9099-C40C66FF867C}">
                    <a14:compatExt spid="_x0000_s89137"/>
                  </a:ext>
                  <a:ext uri="{FF2B5EF4-FFF2-40B4-BE49-F238E27FC236}">
                    <a16:creationId xmlns:a16="http://schemas.microsoft.com/office/drawing/2014/main" id="{18D61778-8A52-9012-53AC-D44CCD6203C8}"/>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6B0ED7D0-A26E-FD74-5B24-9AAA51C4359F}"/>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0114" name="Option Button 2" hidden="1">
                <a:extLst>
                  <a:ext uri="{63B3BB69-23CF-44E3-9099-C40C66FF867C}">
                    <a14:compatExt spid="_x0000_s90114"/>
                  </a:ext>
                  <a:ext uri="{FF2B5EF4-FFF2-40B4-BE49-F238E27FC236}">
                    <a16:creationId xmlns:a16="http://schemas.microsoft.com/office/drawing/2014/main" id="{9BB27602-051C-F10C-A80F-3DAFA2803C39}"/>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E5AFB2E3-0F04-830A-B54D-AAF78C235EF7}"/>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948E09-C773-2692-6B17-7655DC08FCB5}"/>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0117" name="Option Button 5" hidden="1">
                <a:extLst>
                  <a:ext uri="{63B3BB69-23CF-44E3-9099-C40C66FF867C}">
                    <a14:compatExt spid="_x0000_s90117"/>
                  </a:ext>
                  <a:ext uri="{FF2B5EF4-FFF2-40B4-BE49-F238E27FC236}">
                    <a16:creationId xmlns:a16="http://schemas.microsoft.com/office/drawing/2014/main" id="{D8F2E328-9C64-6E94-2A1E-BA7DF53CC7FD}"/>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7C8B4296-67F0-8B6A-558B-E964DEBADF8C}"/>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0119" name="Option Button 7" hidden="1">
                <a:extLst>
                  <a:ext uri="{63B3BB69-23CF-44E3-9099-C40C66FF867C}">
                    <a14:compatExt spid="_x0000_s90119"/>
                  </a:ext>
                  <a:ext uri="{FF2B5EF4-FFF2-40B4-BE49-F238E27FC236}">
                    <a16:creationId xmlns:a16="http://schemas.microsoft.com/office/drawing/2014/main" id="{2D4B411F-801B-7F9E-8C18-1F7E72617699}"/>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0120" name="Option Button 8" hidden="1">
                <a:extLst>
                  <a:ext uri="{63B3BB69-23CF-44E3-9099-C40C66FF867C}">
                    <a14:compatExt spid="_x0000_s90120"/>
                  </a:ext>
                  <a:ext uri="{FF2B5EF4-FFF2-40B4-BE49-F238E27FC236}">
                    <a16:creationId xmlns:a16="http://schemas.microsoft.com/office/drawing/2014/main" id="{B61F2CA5-003A-EDB4-EFD9-50D6682A80EE}"/>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DCEBC47A-7C46-A4D3-8181-B81D49A58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60244AB8-47C0-0CCB-006A-9A2C553DB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CFB44B4-1B85-90A6-683A-2E2B79FE7DB8}"/>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0124" name="Option Button 12" hidden="1">
                <a:extLst>
                  <a:ext uri="{63B3BB69-23CF-44E3-9099-C40C66FF867C}">
                    <a14:compatExt spid="_x0000_s90124"/>
                  </a:ext>
                  <a:ext uri="{FF2B5EF4-FFF2-40B4-BE49-F238E27FC236}">
                    <a16:creationId xmlns:a16="http://schemas.microsoft.com/office/drawing/2014/main" id="{FCE5F3A2-A69E-1AF3-F73A-9ED9D1696A58}"/>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AA4426C0-3AD7-9E9E-AA73-CB07A9B3B1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DCE267C9-FD6B-ACC5-3620-5F2DFF14EC0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A51EF4C9-409D-3D46-F486-FE764AFEC31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1441CD19-5133-7F03-D36F-A8794759C95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C03476-7C50-1845-E63F-2BDDA6AD91E4}"/>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0130" name="Option Button 18" hidden="1">
                <a:extLst>
                  <a:ext uri="{63B3BB69-23CF-44E3-9099-C40C66FF867C}">
                    <a14:compatExt spid="_x0000_s90130"/>
                  </a:ext>
                  <a:ext uri="{FF2B5EF4-FFF2-40B4-BE49-F238E27FC236}">
                    <a16:creationId xmlns:a16="http://schemas.microsoft.com/office/drawing/2014/main" id="{513FDCE4-93F9-5016-DF13-4702640027B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0131" name="Option Button 19" hidden="1">
                <a:extLst>
                  <a:ext uri="{63B3BB69-23CF-44E3-9099-C40C66FF867C}">
                    <a14:compatExt spid="_x0000_s90131"/>
                  </a:ext>
                  <a:ext uri="{FF2B5EF4-FFF2-40B4-BE49-F238E27FC236}">
                    <a16:creationId xmlns:a16="http://schemas.microsoft.com/office/drawing/2014/main" id="{E75F5E66-6EE8-902B-A025-3C11A2BC2299}"/>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9EAC0300-AF0D-6C8A-C4FB-C827B38961D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196F7B1F-DB87-053F-75C1-7DFE5892FF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16251B02-78A2-91BF-22D8-A2596A2560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F8971803-DE67-06C2-C164-AA40AFC46A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5E13E205-5158-AFEF-8DA6-A7E4C97D4B7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D2583F16-F4A3-E4A5-BEC6-05EB979C88C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7744BD9A-DA25-29DE-02FA-1883EAF4D5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13F9934C-4B45-E21C-0FB7-24CE2E9901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369A9236-1E3F-BCB3-571B-F789C224D5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65188ECD-BD69-7FC5-32AF-8FD153D0AA9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77BCDBCF-D4EA-20AE-4C25-754434F9D167}"/>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0143" name="Option Button 31" hidden="1">
                <a:extLst>
                  <a:ext uri="{63B3BB69-23CF-44E3-9099-C40C66FF867C}">
                    <a14:compatExt spid="_x0000_s90143"/>
                  </a:ext>
                  <a:ext uri="{FF2B5EF4-FFF2-40B4-BE49-F238E27FC236}">
                    <a16:creationId xmlns:a16="http://schemas.microsoft.com/office/drawing/2014/main" id="{8EACF5B2-332C-AF86-907A-B915930F9887}"/>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97A41A9F-5C19-0BF6-59FA-B1FD058D775A}"/>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0145" name="Option Button 33" hidden="1">
                <a:extLst>
                  <a:ext uri="{63B3BB69-23CF-44E3-9099-C40C66FF867C}">
                    <a14:compatExt spid="_x0000_s90145"/>
                  </a:ext>
                  <a:ext uri="{FF2B5EF4-FFF2-40B4-BE49-F238E27FC236}">
                    <a16:creationId xmlns:a16="http://schemas.microsoft.com/office/drawing/2014/main" id="{10267766-1693-956E-BFF3-B8EFC22DE02A}"/>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B06204B3-9F88-604C-6C6F-1481F4016E3E}"/>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0147" name="Option Button 35" hidden="1">
                <a:extLst>
                  <a:ext uri="{63B3BB69-23CF-44E3-9099-C40C66FF867C}">
                    <a14:compatExt spid="_x0000_s90147"/>
                  </a:ext>
                  <a:ext uri="{FF2B5EF4-FFF2-40B4-BE49-F238E27FC236}">
                    <a16:creationId xmlns:a16="http://schemas.microsoft.com/office/drawing/2014/main" id="{493C5E21-10CD-2347-1D3C-AE4326407F21}"/>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0148" name="Option Button 36" hidden="1">
                <a:extLst>
                  <a:ext uri="{63B3BB69-23CF-44E3-9099-C40C66FF867C}">
                    <a14:compatExt spid="_x0000_s90148"/>
                  </a:ext>
                  <a:ext uri="{FF2B5EF4-FFF2-40B4-BE49-F238E27FC236}">
                    <a16:creationId xmlns:a16="http://schemas.microsoft.com/office/drawing/2014/main" id="{81945AD8-5C07-D747-03D1-5600227DE523}"/>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D1C3A6DE-9B8B-D957-6EF4-3BC454553799}"/>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0150" name="Option Button 38" hidden="1">
                <a:extLst>
                  <a:ext uri="{63B3BB69-23CF-44E3-9099-C40C66FF867C}">
                    <a14:compatExt spid="_x0000_s90150"/>
                  </a:ext>
                  <a:ext uri="{FF2B5EF4-FFF2-40B4-BE49-F238E27FC236}">
                    <a16:creationId xmlns:a16="http://schemas.microsoft.com/office/drawing/2014/main" id="{EB455924-FB83-29C9-BC1C-F9AFB0801AB5}"/>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0151" name="Option Button 39" hidden="1">
                <a:extLst>
                  <a:ext uri="{63B3BB69-23CF-44E3-9099-C40C66FF867C}">
                    <a14:compatExt spid="_x0000_s90151"/>
                  </a:ext>
                  <a:ext uri="{FF2B5EF4-FFF2-40B4-BE49-F238E27FC236}">
                    <a16:creationId xmlns:a16="http://schemas.microsoft.com/office/drawing/2014/main" id="{45109A50-5B5C-227C-44E3-BD514E525F31}"/>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59FACEA7-F4EF-16BA-A979-EACC19E08D43}"/>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0153" name="Option Button 41" hidden="1">
                <a:extLst>
                  <a:ext uri="{63B3BB69-23CF-44E3-9099-C40C66FF867C}">
                    <a14:compatExt spid="_x0000_s90153"/>
                  </a:ext>
                  <a:ext uri="{FF2B5EF4-FFF2-40B4-BE49-F238E27FC236}">
                    <a16:creationId xmlns:a16="http://schemas.microsoft.com/office/drawing/2014/main" id="{A028539F-DCC9-700E-A0BD-A25F335B1DF8}"/>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0154" name="Option Button 42" hidden="1">
                <a:extLst>
                  <a:ext uri="{63B3BB69-23CF-44E3-9099-C40C66FF867C}">
                    <a14:compatExt spid="_x0000_s90154"/>
                  </a:ext>
                  <a:ext uri="{FF2B5EF4-FFF2-40B4-BE49-F238E27FC236}">
                    <a16:creationId xmlns:a16="http://schemas.microsoft.com/office/drawing/2014/main" id="{CC641681-1340-CC45-6578-A95645EEAA96}"/>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B884699F-A7C2-FEE3-32FB-505FFDFA8A6D}"/>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45D0257-F36D-D42E-7862-1D3478F18E92}"/>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137910-D991-29F9-D513-6B1BF979D02B}"/>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0158" name="Option Button 46" hidden="1">
                <a:extLst>
                  <a:ext uri="{63B3BB69-23CF-44E3-9099-C40C66FF867C}">
                    <a14:compatExt spid="_x0000_s90158"/>
                  </a:ext>
                  <a:ext uri="{FF2B5EF4-FFF2-40B4-BE49-F238E27FC236}">
                    <a16:creationId xmlns:a16="http://schemas.microsoft.com/office/drawing/2014/main" id="{AECF1760-494B-D9DA-0EFF-57701B65A7A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2AE20440-13E6-9F76-76E0-83D6CBF572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815FC1A4-ACC3-DD98-709E-1364DE1723E7}"/>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0161" name="Option Button 49" hidden="1">
                <a:extLst>
                  <a:ext uri="{63B3BB69-23CF-44E3-9099-C40C66FF867C}">
                    <a14:compatExt spid="_x0000_s90161"/>
                  </a:ext>
                  <a:ext uri="{FF2B5EF4-FFF2-40B4-BE49-F238E27FC236}">
                    <a16:creationId xmlns:a16="http://schemas.microsoft.com/office/drawing/2014/main" id="{9F8606C1-141D-DBFB-5C79-27294233752B}"/>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EE87BD76-AFBD-53FF-D1ED-233DD404BC77}"/>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1138" name="Option Button 2" hidden="1">
                <a:extLst>
                  <a:ext uri="{63B3BB69-23CF-44E3-9099-C40C66FF867C}">
                    <a14:compatExt spid="_x0000_s91138"/>
                  </a:ext>
                  <a:ext uri="{FF2B5EF4-FFF2-40B4-BE49-F238E27FC236}">
                    <a16:creationId xmlns:a16="http://schemas.microsoft.com/office/drawing/2014/main" id="{36800B14-6FF9-6D66-AEFF-FA1CFD3AAE22}"/>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1AAFC397-20DC-3FD4-708C-824FC8E3C0A3}"/>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1140" name="Option Button 4" hidden="1">
                <a:extLst>
                  <a:ext uri="{63B3BB69-23CF-44E3-9099-C40C66FF867C}">
                    <a14:compatExt spid="_x0000_s91140"/>
                  </a:ext>
                  <a:ext uri="{FF2B5EF4-FFF2-40B4-BE49-F238E27FC236}">
                    <a16:creationId xmlns:a16="http://schemas.microsoft.com/office/drawing/2014/main" id="{8CD1C2CB-EB6F-99BD-9528-A9CB27E83C7A}"/>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1141" name="Option Button 5" hidden="1">
                <a:extLst>
                  <a:ext uri="{63B3BB69-23CF-44E3-9099-C40C66FF867C}">
                    <a14:compatExt spid="_x0000_s91141"/>
                  </a:ext>
                  <a:ext uri="{FF2B5EF4-FFF2-40B4-BE49-F238E27FC236}">
                    <a16:creationId xmlns:a16="http://schemas.microsoft.com/office/drawing/2014/main" id="{8F3B204B-33DD-9E2D-A7A8-74EE21239608}"/>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908E26B1-579A-BC53-A6AB-F9E41AE5EB14}"/>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1143" name="Option Button 7" hidden="1">
                <a:extLst>
                  <a:ext uri="{63B3BB69-23CF-44E3-9099-C40C66FF867C}">
                    <a14:compatExt spid="_x0000_s91143"/>
                  </a:ext>
                  <a:ext uri="{FF2B5EF4-FFF2-40B4-BE49-F238E27FC236}">
                    <a16:creationId xmlns:a16="http://schemas.microsoft.com/office/drawing/2014/main" id="{A774A735-BC55-4FB0-9925-87FF986F9D9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1144" name="Option Button 8" hidden="1">
                <a:extLst>
                  <a:ext uri="{63B3BB69-23CF-44E3-9099-C40C66FF867C}">
                    <a14:compatExt spid="_x0000_s91144"/>
                  </a:ext>
                  <a:ext uri="{FF2B5EF4-FFF2-40B4-BE49-F238E27FC236}">
                    <a16:creationId xmlns:a16="http://schemas.microsoft.com/office/drawing/2014/main" id="{7EFB7907-83CE-38A8-7229-DE4A7D5FAFC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DE2BB6F8-F611-1F63-832A-54623A73B2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8E0565FC-1E29-220A-C018-054291B0B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1F54116F-37DB-5938-8C4E-640795B9EED2}"/>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1148" name="Option Button 12" hidden="1">
                <a:extLst>
                  <a:ext uri="{63B3BB69-23CF-44E3-9099-C40C66FF867C}">
                    <a14:compatExt spid="_x0000_s91148"/>
                  </a:ext>
                  <a:ext uri="{FF2B5EF4-FFF2-40B4-BE49-F238E27FC236}">
                    <a16:creationId xmlns:a16="http://schemas.microsoft.com/office/drawing/2014/main" id="{49DBF6D7-DE93-1081-8AB2-597497443B32}"/>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E4EDEDA9-5D9C-24A1-256A-9EDADDFCF0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6807A6A8-FDF2-CCB0-7201-0060D3F6F1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120864AD-972D-9F34-8813-F46E9516745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E2EB11C8-7CAE-82FA-9503-C8FD7AB54A3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B5F895D6-B582-3EFA-12D5-81094EE9C6C6}"/>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1154" name="Option Button 18" hidden="1">
                <a:extLst>
                  <a:ext uri="{63B3BB69-23CF-44E3-9099-C40C66FF867C}">
                    <a14:compatExt spid="_x0000_s91154"/>
                  </a:ext>
                  <a:ext uri="{FF2B5EF4-FFF2-40B4-BE49-F238E27FC236}">
                    <a16:creationId xmlns:a16="http://schemas.microsoft.com/office/drawing/2014/main" id="{1CFFABC1-D1DE-2AD4-2FB1-65DAD45FFF96}"/>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1155" name="Option Button 19" hidden="1">
                <a:extLst>
                  <a:ext uri="{63B3BB69-23CF-44E3-9099-C40C66FF867C}">
                    <a14:compatExt spid="_x0000_s91155"/>
                  </a:ext>
                  <a:ext uri="{FF2B5EF4-FFF2-40B4-BE49-F238E27FC236}">
                    <a16:creationId xmlns:a16="http://schemas.microsoft.com/office/drawing/2014/main" id="{FA948D2D-38C3-83C8-52AC-3839B58202FC}"/>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7484D961-70C9-9235-647C-64642CB26D3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3FC63147-B075-2660-6847-4950D7C5A6A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7E06C5F5-ED70-6812-75BD-500FFDC885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B9BBBBBF-E7E0-5F03-BED2-52116EB74D5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5E13BC52-31CA-1862-69BB-AA374BD0F7D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8F74E66E-07D4-7544-35CB-D6F63D582D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FE5231D5-2C1D-E996-8B56-3EB019B78D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E65E1F20-759F-4BDD-8D6F-183EBDA92D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99431844-7154-1A30-C66E-96ABA1A858C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D6AAA6BC-92F0-E818-009E-00AD925C5F8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E5B88AF-B4E6-454C-F7C4-B7C727321273}"/>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1167" name="Option Button 31" hidden="1">
                <a:extLst>
                  <a:ext uri="{63B3BB69-23CF-44E3-9099-C40C66FF867C}">
                    <a14:compatExt spid="_x0000_s91167"/>
                  </a:ext>
                  <a:ext uri="{FF2B5EF4-FFF2-40B4-BE49-F238E27FC236}">
                    <a16:creationId xmlns:a16="http://schemas.microsoft.com/office/drawing/2014/main" id="{F51BB4A4-ABB0-208D-B093-85D17C7B04A2}"/>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5A184809-5E57-1BCE-8554-583F6485E44E}"/>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1169" name="Option Button 33" hidden="1">
                <a:extLst>
                  <a:ext uri="{63B3BB69-23CF-44E3-9099-C40C66FF867C}">
                    <a14:compatExt spid="_x0000_s91169"/>
                  </a:ext>
                  <a:ext uri="{FF2B5EF4-FFF2-40B4-BE49-F238E27FC236}">
                    <a16:creationId xmlns:a16="http://schemas.microsoft.com/office/drawing/2014/main" id="{6F32D8CD-D250-C8AB-DCA1-15A63F506B0F}"/>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F666EED9-AEA8-A911-B65E-540791057CCF}"/>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1171" name="Option Button 35" hidden="1">
                <a:extLst>
                  <a:ext uri="{63B3BB69-23CF-44E3-9099-C40C66FF867C}">
                    <a14:compatExt spid="_x0000_s91171"/>
                  </a:ext>
                  <a:ext uri="{FF2B5EF4-FFF2-40B4-BE49-F238E27FC236}">
                    <a16:creationId xmlns:a16="http://schemas.microsoft.com/office/drawing/2014/main" id="{DFCD6B5A-41FC-35EE-11B8-3719B2BE60B2}"/>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1172" name="Option Button 36" hidden="1">
                <a:extLst>
                  <a:ext uri="{63B3BB69-23CF-44E3-9099-C40C66FF867C}">
                    <a14:compatExt spid="_x0000_s91172"/>
                  </a:ext>
                  <a:ext uri="{FF2B5EF4-FFF2-40B4-BE49-F238E27FC236}">
                    <a16:creationId xmlns:a16="http://schemas.microsoft.com/office/drawing/2014/main" id="{9E5022F7-29C3-DF13-7E30-C37C912271C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CD6EC939-8423-3337-C01A-C9A9211FBAD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1174" name="Option Button 38" hidden="1">
                <a:extLst>
                  <a:ext uri="{63B3BB69-23CF-44E3-9099-C40C66FF867C}">
                    <a14:compatExt spid="_x0000_s91174"/>
                  </a:ext>
                  <a:ext uri="{FF2B5EF4-FFF2-40B4-BE49-F238E27FC236}">
                    <a16:creationId xmlns:a16="http://schemas.microsoft.com/office/drawing/2014/main" id="{ECB84842-AE01-3820-4169-3ED8A0061D68}"/>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1175" name="Option Button 39" hidden="1">
                <a:extLst>
                  <a:ext uri="{63B3BB69-23CF-44E3-9099-C40C66FF867C}">
                    <a14:compatExt spid="_x0000_s91175"/>
                  </a:ext>
                  <a:ext uri="{FF2B5EF4-FFF2-40B4-BE49-F238E27FC236}">
                    <a16:creationId xmlns:a16="http://schemas.microsoft.com/office/drawing/2014/main" id="{CF7C14A8-7211-03A4-99C1-A56FCDED6BB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43F0EC0E-13D3-1844-C9F5-DBB32970D905}"/>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1177" name="Option Button 41" hidden="1">
                <a:extLst>
                  <a:ext uri="{63B3BB69-23CF-44E3-9099-C40C66FF867C}">
                    <a14:compatExt spid="_x0000_s91177"/>
                  </a:ext>
                  <a:ext uri="{FF2B5EF4-FFF2-40B4-BE49-F238E27FC236}">
                    <a16:creationId xmlns:a16="http://schemas.microsoft.com/office/drawing/2014/main" id="{5FEB4908-E962-A138-4D48-0D00A16383ED}"/>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1178" name="Option Button 42" hidden="1">
                <a:extLst>
                  <a:ext uri="{63B3BB69-23CF-44E3-9099-C40C66FF867C}">
                    <a14:compatExt spid="_x0000_s91178"/>
                  </a:ext>
                  <a:ext uri="{FF2B5EF4-FFF2-40B4-BE49-F238E27FC236}">
                    <a16:creationId xmlns:a16="http://schemas.microsoft.com/office/drawing/2014/main" id="{1236B0DE-C74E-B465-ECE9-D06CBDB78572}"/>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FCBF72FC-E400-6FAE-73E5-61B75B80FD1E}"/>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1180" name="Option Button 44" hidden="1">
                <a:extLst>
                  <a:ext uri="{63B3BB69-23CF-44E3-9099-C40C66FF867C}">
                    <a14:compatExt spid="_x0000_s91180"/>
                  </a:ext>
                  <a:ext uri="{FF2B5EF4-FFF2-40B4-BE49-F238E27FC236}">
                    <a16:creationId xmlns:a16="http://schemas.microsoft.com/office/drawing/2014/main" id="{12399CEF-BE75-5FEC-2B60-08CB957E428D}"/>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C68CFF34-A688-0604-04F7-42AAD8C301FA}"/>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1182" name="Option Button 46" hidden="1">
                <a:extLst>
                  <a:ext uri="{63B3BB69-23CF-44E3-9099-C40C66FF867C}">
                    <a14:compatExt spid="_x0000_s91182"/>
                  </a:ext>
                  <a:ext uri="{FF2B5EF4-FFF2-40B4-BE49-F238E27FC236}">
                    <a16:creationId xmlns:a16="http://schemas.microsoft.com/office/drawing/2014/main" id="{D5EA37E4-7694-4119-E4B7-2ED9929599E5}"/>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85C0D0FB-3A4B-5D35-C030-F59A3F6363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69AB4C7B-6A9E-80EF-579A-F5445ADDE819}"/>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1185" name="Option Button 49" hidden="1">
                <a:extLst>
                  <a:ext uri="{63B3BB69-23CF-44E3-9099-C40C66FF867C}">
                    <a14:compatExt spid="_x0000_s91185"/>
                  </a:ext>
                  <a:ext uri="{FF2B5EF4-FFF2-40B4-BE49-F238E27FC236}">
                    <a16:creationId xmlns:a16="http://schemas.microsoft.com/office/drawing/2014/main" id="{981170C3-5DE7-6239-18BB-43D63A812236}"/>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2161" name="Option Button 1" hidden="1">
                <a:extLst>
                  <a:ext uri="{63B3BB69-23CF-44E3-9099-C40C66FF867C}">
                    <a14:compatExt spid="_x0000_s92161"/>
                  </a:ext>
                  <a:ext uri="{FF2B5EF4-FFF2-40B4-BE49-F238E27FC236}">
                    <a16:creationId xmlns:a16="http://schemas.microsoft.com/office/drawing/2014/main" id="{6CD3ED37-AF22-F3BE-0B1A-24908A2F04A4}"/>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2162" name="Option Button 2" hidden="1">
                <a:extLst>
                  <a:ext uri="{63B3BB69-23CF-44E3-9099-C40C66FF867C}">
                    <a14:compatExt spid="_x0000_s92162"/>
                  </a:ext>
                  <a:ext uri="{FF2B5EF4-FFF2-40B4-BE49-F238E27FC236}">
                    <a16:creationId xmlns:a16="http://schemas.microsoft.com/office/drawing/2014/main" id="{EE799957-01A5-72D7-C83B-0BDDE3711E8F}"/>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2"/>
            </a:xfrm>
          </xdr:grpSpPr>
          <xdr:sp macro="" textlink="">
            <xdr:nvSpPr>
              <xdr:cNvPr id="92163" name="Option Button 3" hidden="1">
                <a:extLst>
                  <a:ext uri="{63B3BB69-23CF-44E3-9099-C40C66FF867C}">
                    <a14:compatExt spid="_x0000_s92163"/>
                  </a:ext>
                  <a:ext uri="{FF2B5EF4-FFF2-40B4-BE49-F238E27FC236}">
                    <a16:creationId xmlns:a16="http://schemas.microsoft.com/office/drawing/2014/main" id="{5FADE420-EF79-9058-B2D9-A35F6E78F7AF}"/>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2164" name="Option Button 4" hidden="1">
                <a:extLst>
                  <a:ext uri="{63B3BB69-23CF-44E3-9099-C40C66FF867C}">
                    <a14:compatExt spid="_x0000_s92164"/>
                  </a:ext>
                  <a:ext uri="{FF2B5EF4-FFF2-40B4-BE49-F238E27FC236}">
                    <a16:creationId xmlns:a16="http://schemas.microsoft.com/office/drawing/2014/main" id="{61BE496D-88A0-CA0A-0FDF-AFC1490C1038}"/>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2165" name="Option Button 5" hidden="1">
                <a:extLst>
                  <a:ext uri="{63B3BB69-23CF-44E3-9099-C40C66FF867C}">
                    <a14:compatExt spid="_x0000_s92165"/>
                  </a:ext>
                  <a:ext uri="{FF2B5EF4-FFF2-40B4-BE49-F238E27FC236}">
                    <a16:creationId xmlns:a16="http://schemas.microsoft.com/office/drawing/2014/main" id="{E444056D-1BFB-DC4A-20D5-A5DB9CDCABDD}"/>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4"/>
              <a:chExt cx="308371" cy="762900"/>
            </a:xfrm>
          </xdr:grpSpPr>
          <xdr:sp macro="" textlink="">
            <xdr:nvSpPr>
              <xdr:cNvPr id="92166" name="Option Button 6" hidden="1">
                <a:extLst>
                  <a:ext uri="{63B3BB69-23CF-44E3-9099-C40C66FF867C}">
                    <a14:compatExt spid="_x0000_s92166"/>
                  </a:ext>
                  <a:ext uri="{FF2B5EF4-FFF2-40B4-BE49-F238E27FC236}">
                    <a16:creationId xmlns:a16="http://schemas.microsoft.com/office/drawing/2014/main" id="{24DDFA6A-136F-A8FB-477A-36AD0C448855}"/>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2167" name="Option Button 7" hidden="1">
                <a:extLst>
                  <a:ext uri="{63B3BB69-23CF-44E3-9099-C40C66FF867C}">
                    <a14:compatExt spid="_x0000_s92167"/>
                  </a:ext>
                  <a:ext uri="{FF2B5EF4-FFF2-40B4-BE49-F238E27FC236}">
                    <a16:creationId xmlns:a16="http://schemas.microsoft.com/office/drawing/2014/main" id="{067CFBCE-9FF7-8E45-0D37-2DB77143B0E9}"/>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2168" name="Option Button 8" hidden="1">
                <a:extLst>
                  <a:ext uri="{63B3BB69-23CF-44E3-9099-C40C66FF867C}">
                    <a14:compatExt spid="_x0000_s92168"/>
                  </a:ext>
                  <a:ext uri="{FF2B5EF4-FFF2-40B4-BE49-F238E27FC236}">
                    <a16:creationId xmlns:a16="http://schemas.microsoft.com/office/drawing/2014/main" id="{849FEF4C-F3B4-3F52-ADEC-07EBE5F4F056}"/>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2169" name="Option Button 9" hidden="1">
              <a:extLst>
                <a:ext uri="{63B3BB69-23CF-44E3-9099-C40C66FF867C}">
                  <a14:compatExt spid="_x0000_s92169"/>
                </a:ext>
                <a:ext uri="{FF2B5EF4-FFF2-40B4-BE49-F238E27FC236}">
                  <a16:creationId xmlns:a16="http://schemas.microsoft.com/office/drawing/2014/main" id="{156DB817-0AAA-44F3-EB23-F19677996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2170" name="Option Button 10" hidden="1">
              <a:extLst>
                <a:ext uri="{63B3BB69-23CF-44E3-9099-C40C66FF867C}">
                  <a14:compatExt spid="_x0000_s92170"/>
                </a:ext>
                <a:ext uri="{FF2B5EF4-FFF2-40B4-BE49-F238E27FC236}">
                  <a16:creationId xmlns:a16="http://schemas.microsoft.com/office/drawing/2014/main" id="{69ADBA26-CB8B-A12F-F229-4C1DEDE3A8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9"/>
              <a:chExt cx="301792" cy="494784"/>
            </a:xfrm>
          </xdr:grpSpPr>
          <xdr:sp macro="" textlink="">
            <xdr:nvSpPr>
              <xdr:cNvPr id="92171" name="Option Button 11" hidden="1">
                <a:extLst>
                  <a:ext uri="{63B3BB69-23CF-44E3-9099-C40C66FF867C}">
                    <a14:compatExt spid="_x0000_s92171"/>
                  </a:ext>
                  <a:ext uri="{FF2B5EF4-FFF2-40B4-BE49-F238E27FC236}">
                    <a16:creationId xmlns:a16="http://schemas.microsoft.com/office/drawing/2014/main" id="{CC943191-BDFC-9672-C315-BECEB5BD9EA1}"/>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2172" name="Option Button 12" hidden="1">
                <a:extLst>
                  <a:ext uri="{63B3BB69-23CF-44E3-9099-C40C66FF867C}">
                    <a14:compatExt spid="_x0000_s92172"/>
                  </a:ext>
                  <a:ext uri="{FF2B5EF4-FFF2-40B4-BE49-F238E27FC236}">
                    <a16:creationId xmlns:a16="http://schemas.microsoft.com/office/drawing/2014/main" id="{3A84D6E0-D929-CA59-DBE1-C39B04A24EA4}"/>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2173" name="Group Box 13" hidden="1">
              <a:extLst>
                <a:ext uri="{63B3BB69-23CF-44E3-9099-C40C66FF867C}">
                  <a14:compatExt spid="_x0000_s92173"/>
                </a:ext>
                <a:ext uri="{FF2B5EF4-FFF2-40B4-BE49-F238E27FC236}">
                  <a16:creationId xmlns:a16="http://schemas.microsoft.com/office/drawing/2014/main" id="{1C92731D-201C-E547-3EA8-FA7B190201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2174" name="Group Box 14" hidden="1">
              <a:extLst>
                <a:ext uri="{63B3BB69-23CF-44E3-9099-C40C66FF867C}">
                  <a14:compatExt spid="_x0000_s92174"/>
                </a:ext>
                <a:ext uri="{FF2B5EF4-FFF2-40B4-BE49-F238E27FC236}">
                  <a16:creationId xmlns:a16="http://schemas.microsoft.com/office/drawing/2014/main" id="{BF0D6E3D-AAAC-28F3-B2A6-CCEA29C85B8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2175" name="Group Box 15" hidden="1">
              <a:extLst>
                <a:ext uri="{63B3BB69-23CF-44E3-9099-C40C66FF867C}">
                  <a14:compatExt spid="_x0000_s92175"/>
                </a:ext>
                <a:ext uri="{FF2B5EF4-FFF2-40B4-BE49-F238E27FC236}">
                  <a16:creationId xmlns:a16="http://schemas.microsoft.com/office/drawing/2014/main" id="{FA5D375F-3E90-0D27-149F-831CC245E6E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2176" name="Group Box 16" hidden="1">
              <a:extLst>
                <a:ext uri="{63B3BB69-23CF-44E3-9099-C40C66FF867C}">
                  <a14:compatExt spid="_x0000_s92176"/>
                </a:ext>
                <a:ext uri="{FF2B5EF4-FFF2-40B4-BE49-F238E27FC236}">
                  <a16:creationId xmlns:a16="http://schemas.microsoft.com/office/drawing/2014/main" id="{D5FD5746-625F-F3E3-0557-FDF94D6E0C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9"/>
              <a:chExt cx="308371" cy="779264"/>
            </a:xfrm>
          </xdr:grpSpPr>
          <xdr:sp macro="" textlink="">
            <xdr:nvSpPr>
              <xdr:cNvPr id="92177" name="Option Button 17" hidden="1">
                <a:extLst>
                  <a:ext uri="{63B3BB69-23CF-44E3-9099-C40C66FF867C}">
                    <a14:compatExt spid="_x0000_s92177"/>
                  </a:ext>
                  <a:ext uri="{FF2B5EF4-FFF2-40B4-BE49-F238E27FC236}">
                    <a16:creationId xmlns:a16="http://schemas.microsoft.com/office/drawing/2014/main" id="{0543C3D0-C743-A3BD-2D2A-60C6E2E45BC4}"/>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2178" name="Option Button 18" hidden="1">
                <a:extLst>
                  <a:ext uri="{63B3BB69-23CF-44E3-9099-C40C66FF867C}">
                    <a14:compatExt spid="_x0000_s92178"/>
                  </a:ext>
                  <a:ext uri="{FF2B5EF4-FFF2-40B4-BE49-F238E27FC236}">
                    <a16:creationId xmlns:a16="http://schemas.microsoft.com/office/drawing/2014/main" id="{84E5123F-D6C5-29D1-33B3-39E75FDCA087}"/>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2179" name="Option Button 19" hidden="1">
                <a:extLst>
                  <a:ext uri="{63B3BB69-23CF-44E3-9099-C40C66FF867C}">
                    <a14:compatExt spid="_x0000_s92179"/>
                  </a:ext>
                  <a:ext uri="{FF2B5EF4-FFF2-40B4-BE49-F238E27FC236}">
                    <a16:creationId xmlns:a16="http://schemas.microsoft.com/office/drawing/2014/main" id="{CA09F1BA-16AF-B7C2-70C1-585AAF23CDE4}"/>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2180" name="Group Box 20" hidden="1">
              <a:extLst>
                <a:ext uri="{63B3BB69-23CF-44E3-9099-C40C66FF867C}">
                  <a14:compatExt spid="_x0000_s92180"/>
                </a:ext>
                <a:ext uri="{FF2B5EF4-FFF2-40B4-BE49-F238E27FC236}">
                  <a16:creationId xmlns:a16="http://schemas.microsoft.com/office/drawing/2014/main" id="{8F19D59C-5837-86F1-D525-C7BC312B51C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2181" name="Group Box 21" hidden="1">
              <a:extLst>
                <a:ext uri="{63B3BB69-23CF-44E3-9099-C40C66FF867C}">
                  <a14:compatExt spid="_x0000_s92181"/>
                </a:ext>
                <a:ext uri="{FF2B5EF4-FFF2-40B4-BE49-F238E27FC236}">
                  <a16:creationId xmlns:a16="http://schemas.microsoft.com/office/drawing/2014/main" id="{2CED10DA-29CD-C007-6D72-3625662163C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2182" name="Group Box 22" hidden="1">
              <a:extLst>
                <a:ext uri="{63B3BB69-23CF-44E3-9099-C40C66FF867C}">
                  <a14:compatExt spid="_x0000_s92182"/>
                </a:ext>
                <a:ext uri="{FF2B5EF4-FFF2-40B4-BE49-F238E27FC236}">
                  <a16:creationId xmlns:a16="http://schemas.microsoft.com/office/drawing/2014/main" id="{3B78CC5B-9562-75C5-02CC-21CB78A573F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2183" name="Group Box 23" hidden="1">
              <a:extLst>
                <a:ext uri="{63B3BB69-23CF-44E3-9099-C40C66FF867C}">
                  <a14:compatExt spid="_x0000_s92183"/>
                </a:ext>
                <a:ext uri="{FF2B5EF4-FFF2-40B4-BE49-F238E27FC236}">
                  <a16:creationId xmlns:a16="http://schemas.microsoft.com/office/drawing/2014/main" id="{8717D476-51AA-ECBE-CEB1-243180B6E1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2184" name="Group Box 24" hidden="1">
              <a:extLst>
                <a:ext uri="{63B3BB69-23CF-44E3-9099-C40C66FF867C}">
                  <a14:compatExt spid="_x0000_s92184"/>
                </a:ext>
                <a:ext uri="{FF2B5EF4-FFF2-40B4-BE49-F238E27FC236}">
                  <a16:creationId xmlns:a16="http://schemas.microsoft.com/office/drawing/2014/main" id="{ED107D1E-9531-EE62-CA36-3E36D798291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2185" name="Group Box 25" hidden="1">
              <a:extLst>
                <a:ext uri="{63B3BB69-23CF-44E3-9099-C40C66FF867C}">
                  <a14:compatExt spid="_x0000_s92185"/>
                </a:ext>
                <a:ext uri="{FF2B5EF4-FFF2-40B4-BE49-F238E27FC236}">
                  <a16:creationId xmlns:a16="http://schemas.microsoft.com/office/drawing/2014/main" id="{BA50367F-1718-43C5-4665-52BD1478BE5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2186" name="Group Box 26" hidden="1">
              <a:extLst>
                <a:ext uri="{63B3BB69-23CF-44E3-9099-C40C66FF867C}">
                  <a14:compatExt spid="_x0000_s92186"/>
                </a:ext>
                <a:ext uri="{FF2B5EF4-FFF2-40B4-BE49-F238E27FC236}">
                  <a16:creationId xmlns:a16="http://schemas.microsoft.com/office/drawing/2014/main" id="{F95F5A7D-BC1E-210E-6809-E0222891B5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2187" name="Group Box 27" hidden="1">
              <a:extLst>
                <a:ext uri="{63B3BB69-23CF-44E3-9099-C40C66FF867C}">
                  <a14:compatExt spid="_x0000_s92187"/>
                </a:ext>
                <a:ext uri="{FF2B5EF4-FFF2-40B4-BE49-F238E27FC236}">
                  <a16:creationId xmlns:a16="http://schemas.microsoft.com/office/drawing/2014/main" id="{D2865451-44CF-6FB9-8B10-86A6A8F655F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2188" name="Group Box 28" hidden="1">
              <a:extLst>
                <a:ext uri="{63B3BB69-23CF-44E3-9099-C40C66FF867C}">
                  <a14:compatExt spid="_x0000_s92188"/>
                </a:ext>
                <a:ext uri="{FF2B5EF4-FFF2-40B4-BE49-F238E27FC236}">
                  <a16:creationId xmlns:a16="http://schemas.microsoft.com/office/drawing/2014/main" id="{476594E9-4E14-14CA-131A-94041FC24DD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2189" name="Group Box 29" hidden="1">
              <a:extLst>
                <a:ext uri="{63B3BB69-23CF-44E3-9099-C40C66FF867C}">
                  <a14:compatExt spid="_x0000_s92189"/>
                </a:ext>
                <a:ext uri="{FF2B5EF4-FFF2-40B4-BE49-F238E27FC236}">
                  <a16:creationId xmlns:a16="http://schemas.microsoft.com/office/drawing/2014/main" id="{4C460308-28CC-4E69-D467-56C7A84AE2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7" y="8168773"/>
              <a:chExt cx="217594" cy="792447"/>
            </a:xfrm>
          </xdr:grpSpPr>
          <xdr:sp macro="" textlink="">
            <xdr:nvSpPr>
              <xdr:cNvPr id="92190" name="Option Button 30" hidden="1">
                <a:extLst>
                  <a:ext uri="{63B3BB69-23CF-44E3-9099-C40C66FF867C}">
                    <a14:compatExt spid="_x0000_s92190"/>
                  </a:ext>
                  <a:ext uri="{FF2B5EF4-FFF2-40B4-BE49-F238E27FC236}">
                    <a16:creationId xmlns:a16="http://schemas.microsoft.com/office/drawing/2014/main" id="{41720C25-150E-726E-4506-267D6779B46C}"/>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2191" name="Option Button 31" hidden="1">
                <a:extLst>
                  <a:ext uri="{63B3BB69-23CF-44E3-9099-C40C66FF867C}">
                    <a14:compatExt spid="_x0000_s92191"/>
                  </a:ext>
                  <a:ext uri="{FF2B5EF4-FFF2-40B4-BE49-F238E27FC236}">
                    <a16:creationId xmlns:a16="http://schemas.microsoft.com/office/drawing/2014/main" id="{726E615A-CF2E-590A-5F6C-765F4C824E1F}"/>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2192" name="Option Button 32" hidden="1">
                <a:extLst>
                  <a:ext uri="{63B3BB69-23CF-44E3-9099-C40C66FF867C}">
                    <a14:compatExt spid="_x0000_s92192"/>
                  </a:ext>
                  <a:ext uri="{FF2B5EF4-FFF2-40B4-BE49-F238E27FC236}">
                    <a16:creationId xmlns:a16="http://schemas.microsoft.com/office/drawing/2014/main" id="{C4B794FE-641C-0137-9A5D-072FE78E6402}"/>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2193" name="Option Button 33" hidden="1">
                <a:extLst>
                  <a:ext uri="{63B3BB69-23CF-44E3-9099-C40C66FF867C}">
                    <a14:compatExt spid="_x0000_s92193"/>
                  </a:ext>
                  <a:ext uri="{FF2B5EF4-FFF2-40B4-BE49-F238E27FC236}">
                    <a16:creationId xmlns:a16="http://schemas.microsoft.com/office/drawing/2014/main" id="{00AE440D-6B95-C29F-34FE-5D27544E158F}"/>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2194" name="Option Button 34" hidden="1">
                <a:extLst>
                  <a:ext uri="{63B3BB69-23CF-44E3-9099-C40C66FF867C}">
                    <a14:compatExt spid="_x0000_s92194"/>
                  </a:ext>
                  <a:ext uri="{FF2B5EF4-FFF2-40B4-BE49-F238E27FC236}">
                    <a16:creationId xmlns:a16="http://schemas.microsoft.com/office/drawing/2014/main" id="{0288A6A4-868D-1CC7-3389-43430DD8755F}"/>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2195" name="Option Button 35" hidden="1">
                <a:extLst>
                  <a:ext uri="{63B3BB69-23CF-44E3-9099-C40C66FF867C}">
                    <a14:compatExt spid="_x0000_s92195"/>
                  </a:ext>
                  <a:ext uri="{FF2B5EF4-FFF2-40B4-BE49-F238E27FC236}">
                    <a16:creationId xmlns:a16="http://schemas.microsoft.com/office/drawing/2014/main" id="{35A4361A-1C89-9245-F1A3-DF86027B18E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2196" name="Option Button 36" hidden="1">
                <a:extLst>
                  <a:ext uri="{63B3BB69-23CF-44E3-9099-C40C66FF867C}">
                    <a14:compatExt spid="_x0000_s92196"/>
                  </a:ext>
                  <a:ext uri="{FF2B5EF4-FFF2-40B4-BE49-F238E27FC236}">
                    <a16:creationId xmlns:a16="http://schemas.microsoft.com/office/drawing/2014/main" id="{B1431304-8AA2-A115-BE24-20BE9E758CD4}"/>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2197" name="Option Button 37" hidden="1">
                <a:extLst>
                  <a:ext uri="{63B3BB69-23CF-44E3-9099-C40C66FF867C}">
                    <a14:compatExt spid="_x0000_s92197"/>
                  </a:ext>
                  <a:ext uri="{FF2B5EF4-FFF2-40B4-BE49-F238E27FC236}">
                    <a16:creationId xmlns:a16="http://schemas.microsoft.com/office/drawing/2014/main" id="{BEDCE9F9-A587-7C5E-D5B1-F084B642C8B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2198" name="Option Button 38" hidden="1">
                <a:extLst>
                  <a:ext uri="{63B3BB69-23CF-44E3-9099-C40C66FF867C}">
                    <a14:compatExt spid="_x0000_s92198"/>
                  </a:ext>
                  <a:ext uri="{FF2B5EF4-FFF2-40B4-BE49-F238E27FC236}">
                    <a16:creationId xmlns:a16="http://schemas.microsoft.com/office/drawing/2014/main" id="{4524B4CD-EBB2-F3E1-20E7-5E6B3FB0BBC4}"/>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2199" name="Option Button 39" hidden="1">
                <a:extLst>
                  <a:ext uri="{63B3BB69-23CF-44E3-9099-C40C66FF867C}">
                    <a14:compatExt spid="_x0000_s92199"/>
                  </a:ext>
                  <a:ext uri="{FF2B5EF4-FFF2-40B4-BE49-F238E27FC236}">
                    <a16:creationId xmlns:a16="http://schemas.microsoft.com/office/drawing/2014/main" id="{050D60B3-FB59-659F-C75C-E858DEFE25E2}"/>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2200" name="Option Button 40" hidden="1">
                <a:extLst>
                  <a:ext uri="{63B3BB69-23CF-44E3-9099-C40C66FF867C}">
                    <a14:compatExt spid="_x0000_s92200"/>
                  </a:ext>
                  <a:ext uri="{FF2B5EF4-FFF2-40B4-BE49-F238E27FC236}">
                    <a16:creationId xmlns:a16="http://schemas.microsoft.com/office/drawing/2014/main" id="{8B73FD97-8666-BDB9-B483-D2E9F856674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2201" name="Option Button 41" hidden="1">
                <a:extLst>
                  <a:ext uri="{63B3BB69-23CF-44E3-9099-C40C66FF867C}">
                    <a14:compatExt spid="_x0000_s92201"/>
                  </a:ext>
                  <a:ext uri="{FF2B5EF4-FFF2-40B4-BE49-F238E27FC236}">
                    <a16:creationId xmlns:a16="http://schemas.microsoft.com/office/drawing/2014/main" id="{6798BD31-04EB-80BF-43BB-463E0423F813}"/>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2202" name="Option Button 42" hidden="1">
                <a:extLst>
                  <a:ext uri="{63B3BB69-23CF-44E3-9099-C40C66FF867C}">
                    <a14:compatExt spid="_x0000_s92202"/>
                  </a:ext>
                  <a:ext uri="{FF2B5EF4-FFF2-40B4-BE49-F238E27FC236}">
                    <a16:creationId xmlns:a16="http://schemas.microsoft.com/office/drawing/2014/main" id="{E6EE638B-2D49-1539-4AC1-DFBE49A56FF6}"/>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2203" name="Option Button 43" hidden="1">
                <a:extLst>
                  <a:ext uri="{63B3BB69-23CF-44E3-9099-C40C66FF867C}">
                    <a14:compatExt spid="_x0000_s92203"/>
                  </a:ext>
                  <a:ext uri="{FF2B5EF4-FFF2-40B4-BE49-F238E27FC236}">
                    <a16:creationId xmlns:a16="http://schemas.microsoft.com/office/drawing/2014/main" id="{C7AF058B-7DC8-0F35-5AF5-A16B238769F8}"/>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2204" name="Option Button 44" hidden="1">
                <a:extLst>
                  <a:ext uri="{63B3BB69-23CF-44E3-9099-C40C66FF867C}">
                    <a14:compatExt spid="_x0000_s92204"/>
                  </a:ext>
                  <a:ext uri="{FF2B5EF4-FFF2-40B4-BE49-F238E27FC236}">
                    <a16:creationId xmlns:a16="http://schemas.microsoft.com/office/drawing/2014/main" id="{F463068A-8507-1564-5D0D-F25D48A34B97}"/>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9" y="8166082"/>
              <a:chExt cx="208607" cy="749768"/>
            </a:xfrm>
          </xdr:grpSpPr>
          <xdr:sp macro="" textlink="">
            <xdr:nvSpPr>
              <xdr:cNvPr id="92205" name="Option Button 45" hidden="1">
                <a:extLst>
                  <a:ext uri="{63B3BB69-23CF-44E3-9099-C40C66FF867C}">
                    <a14:compatExt spid="_x0000_s92205"/>
                  </a:ext>
                  <a:ext uri="{FF2B5EF4-FFF2-40B4-BE49-F238E27FC236}">
                    <a16:creationId xmlns:a16="http://schemas.microsoft.com/office/drawing/2014/main" id="{F5A02B7F-1AF7-B4B4-6EB1-57DB912CF5AC}"/>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2206" name="Option Button 46" hidden="1">
                <a:extLst>
                  <a:ext uri="{63B3BB69-23CF-44E3-9099-C40C66FF867C}">
                    <a14:compatExt spid="_x0000_s92206"/>
                  </a:ext>
                  <a:ext uri="{FF2B5EF4-FFF2-40B4-BE49-F238E27FC236}">
                    <a16:creationId xmlns:a16="http://schemas.microsoft.com/office/drawing/2014/main" id="{93938995-B5EA-A525-0896-F4BAAD09D09C}"/>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2207" name="Group Box 47" hidden="1">
              <a:extLst>
                <a:ext uri="{63B3BB69-23CF-44E3-9099-C40C66FF867C}">
                  <a14:compatExt spid="_x0000_s92207"/>
                </a:ext>
                <a:ext uri="{FF2B5EF4-FFF2-40B4-BE49-F238E27FC236}">
                  <a16:creationId xmlns:a16="http://schemas.microsoft.com/office/drawing/2014/main" id="{A7BC3448-B2F3-BD05-1B06-E4C91AC888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5"/>
              <a:chExt cx="301595" cy="707491"/>
            </a:xfrm>
          </xdr:grpSpPr>
          <xdr:sp macro="" textlink="">
            <xdr:nvSpPr>
              <xdr:cNvPr id="92208" name="Option Button 48" hidden="1">
                <a:extLst>
                  <a:ext uri="{63B3BB69-23CF-44E3-9099-C40C66FF867C}">
                    <a14:compatExt spid="_x0000_s92208"/>
                  </a:ext>
                  <a:ext uri="{FF2B5EF4-FFF2-40B4-BE49-F238E27FC236}">
                    <a16:creationId xmlns:a16="http://schemas.microsoft.com/office/drawing/2014/main" id="{AD2C93C4-7910-E971-0823-401FEB23BC22}"/>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2209" name="Option Button 49" hidden="1">
                <a:extLst>
                  <a:ext uri="{63B3BB69-23CF-44E3-9099-C40C66FF867C}">
                    <a14:compatExt spid="_x0000_s92209"/>
                  </a:ext>
                  <a:ext uri="{FF2B5EF4-FFF2-40B4-BE49-F238E27FC236}">
                    <a16:creationId xmlns:a16="http://schemas.microsoft.com/office/drawing/2014/main" id="{3BAF2701-A205-4930-25D3-BB9B57E695EA}"/>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4"/>
            </a:xfrm>
          </xdr:grpSpPr>
          <xdr:sp macro="" textlink="">
            <xdr:nvSpPr>
              <xdr:cNvPr id="93185" name="Option Button 1" hidden="1">
                <a:extLst>
                  <a:ext uri="{63B3BB69-23CF-44E3-9099-C40C66FF867C}">
                    <a14:compatExt spid="_x0000_s93185"/>
                  </a:ext>
                  <a:ext uri="{FF2B5EF4-FFF2-40B4-BE49-F238E27FC236}">
                    <a16:creationId xmlns:a16="http://schemas.microsoft.com/office/drawing/2014/main" id="{A8AC68FA-8826-FD1C-15DA-CE659074E06A}"/>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3186" name="Option Button 2" hidden="1">
                <a:extLst>
                  <a:ext uri="{63B3BB69-23CF-44E3-9099-C40C66FF867C}">
                    <a14:compatExt spid="_x0000_s93186"/>
                  </a:ext>
                  <a:ext uri="{FF2B5EF4-FFF2-40B4-BE49-F238E27FC236}">
                    <a16:creationId xmlns:a16="http://schemas.microsoft.com/office/drawing/2014/main" id="{33E6C7FF-A877-C84A-41AA-8AA8295B1A5A}"/>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0"/>
            </a:xfrm>
          </xdr:grpSpPr>
          <xdr:sp macro="" textlink="">
            <xdr:nvSpPr>
              <xdr:cNvPr id="93187" name="Option Button 3" hidden="1">
                <a:extLst>
                  <a:ext uri="{63B3BB69-23CF-44E3-9099-C40C66FF867C}">
                    <a14:compatExt spid="_x0000_s93187"/>
                  </a:ext>
                  <a:ext uri="{FF2B5EF4-FFF2-40B4-BE49-F238E27FC236}">
                    <a16:creationId xmlns:a16="http://schemas.microsoft.com/office/drawing/2014/main" id="{297B85D1-880F-17F1-44D1-C6CD9B3CA43A}"/>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3188" name="Option Button 4" hidden="1">
                <a:extLst>
                  <a:ext uri="{63B3BB69-23CF-44E3-9099-C40C66FF867C}">
                    <a14:compatExt spid="_x0000_s93188"/>
                  </a:ext>
                  <a:ext uri="{FF2B5EF4-FFF2-40B4-BE49-F238E27FC236}">
                    <a16:creationId xmlns:a16="http://schemas.microsoft.com/office/drawing/2014/main" id="{6B646927-CCC9-AA83-53DB-461FA91ACD7D}"/>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3189" name="Option Button 5" hidden="1">
                <a:extLst>
                  <a:ext uri="{63B3BB69-23CF-44E3-9099-C40C66FF867C}">
                    <a14:compatExt spid="_x0000_s93189"/>
                  </a:ext>
                  <a:ext uri="{FF2B5EF4-FFF2-40B4-BE49-F238E27FC236}">
                    <a16:creationId xmlns:a16="http://schemas.microsoft.com/office/drawing/2014/main" id="{976BA548-BFA1-283F-5CC1-D78BFFF79C1F}"/>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2"/>
            </a:xfrm>
          </xdr:grpSpPr>
          <xdr:sp macro="" textlink="">
            <xdr:nvSpPr>
              <xdr:cNvPr id="93190" name="Option Button 6" hidden="1">
                <a:extLst>
                  <a:ext uri="{63B3BB69-23CF-44E3-9099-C40C66FF867C}">
                    <a14:compatExt spid="_x0000_s93190"/>
                  </a:ext>
                  <a:ext uri="{FF2B5EF4-FFF2-40B4-BE49-F238E27FC236}">
                    <a16:creationId xmlns:a16="http://schemas.microsoft.com/office/drawing/2014/main" id="{E1BB044F-CE02-8133-8F81-0001A1FC57A1}"/>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3191" name="Option Button 7" hidden="1">
                <a:extLst>
                  <a:ext uri="{63B3BB69-23CF-44E3-9099-C40C66FF867C}">
                    <a14:compatExt spid="_x0000_s93191"/>
                  </a:ext>
                  <a:ext uri="{FF2B5EF4-FFF2-40B4-BE49-F238E27FC236}">
                    <a16:creationId xmlns:a16="http://schemas.microsoft.com/office/drawing/2014/main" id="{0BC1E6D4-BE30-4B03-FD60-BDB8425EDBBF}"/>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3192" name="Option Button 8" hidden="1">
                <a:extLst>
                  <a:ext uri="{63B3BB69-23CF-44E3-9099-C40C66FF867C}">
                    <a14:compatExt spid="_x0000_s93192"/>
                  </a:ext>
                  <a:ext uri="{FF2B5EF4-FFF2-40B4-BE49-F238E27FC236}">
                    <a16:creationId xmlns:a16="http://schemas.microsoft.com/office/drawing/2014/main" id="{028D7895-A20E-4CFA-89E8-EF6CA4A420C6}"/>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3193" name="Option Button 9" hidden="1">
              <a:extLst>
                <a:ext uri="{63B3BB69-23CF-44E3-9099-C40C66FF867C}">
                  <a14:compatExt spid="_x0000_s93193"/>
                </a:ext>
                <a:ext uri="{FF2B5EF4-FFF2-40B4-BE49-F238E27FC236}">
                  <a16:creationId xmlns:a16="http://schemas.microsoft.com/office/drawing/2014/main" id="{DA6C6928-CC58-A5FB-CFB0-510E807ED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3194" name="Option Button 10" hidden="1">
              <a:extLst>
                <a:ext uri="{63B3BB69-23CF-44E3-9099-C40C66FF867C}">
                  <a14:compatExt spid="_x0000_s93194"/>
                </a:ext>
                <a:ext uri="{FF2B5EF4-FFF2-40B4-BE49-F238E27FC236}">
                  <a16:creationId xmlns:a16="http://schemas.microsoft.com/office/drawing/2014/main" id="{AFD00818-CC75-8FC7-5D87-E4E4475C2D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0"/>
              <a:chExt cx="301792" cy="494771"/>
            </a:xfrm>
          </xdr:grpSpPr>
          <xdr:sp macro="" textlink="">
            <xdr:nvSpPr>
              <xdr:cNvPr id="93195" name="Option Button 11" hidden="1">
                <a:extLst>
                  <a:ext uri="{63B3BB69-23CF-44E3-9099-C40C66FF867C}">
                    <a14:compatExt spid="_x0000_s93195"/>
                  </a:ext>
                  <a:ext uri="{FF2B5EF4-FFF2-40B4-BE49-F238E27FC236}">
                    <a16:creationId xmlns:a16="http://schemas.microsoft.com/office/drawing/2014/main" id="{185CF2FE-2F70-B677-FEAE-44D28FA85E1A}"/>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3196" name="Option Button 12" hidden="1">
                <a:extLst>
                  <a:ext uri="{63B3BB69-23CF-44E3-9099-C40C66FF867C}">
                    <a14:compatExt spid="_x0000_s93196"/>
                  </a:ext>
                  <a:ext uri="{FF2B5EF4-FFF2-40B4-BE49-F238E27FC236}">
                    <a16:creationId xmlns:a16="http://schemas.microsoft.com/office/drawing/2014/main" id="{05A9CE6B-5CB9-62C4-02A5-F1FD73F5E779}"/>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93197" name="Group Box 13" hidden="1">
              <a:extLst>
                <a:ext uri="{63B3BB69-23CF-44E3-9099-C40C66FF867C}">
                  <a14:compatExt spid="_x0000_s93197"/>
                </a:ext>
                <a:ext uri="{FF2B5EF4-FFF2-40B4-BE49-F238E27FC236}">
                  <a16:creationId xmlns:a16="http://schemas.microsoft.com/office/drawing/2014/main" id="{6D505594-7EE9-9870-392D-B57FEB2A055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3198" name="Group Box 14" hidden="1">
              <a:extLst>
                <a:ext uri="{63B3BB69-23CF-44E3-9099-C40C66FF867C}">
                  <a14:compatExt spid="_x0000_s93198"/>
                </a:ext>
                <a:ext uri="{FF2B5EF4-FFF2-40B4-BE49-F238E27FC236}">
                  <a16:creationId xmlns:a16="http://schemas.microsoft.com/office/drawing/2014/main" id="{FC1A6A00-39FE-3215-F06C-BEA5D50C7B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93199" name="Group Box 15" hidden="1">
              <a:extLst>
                <a:ext uri="{63B3BB69-23CF-44E3-9099-C40C66FF867C}">
                  <a14:compatExt spid="_x0000_s93199"/>
                </a:ext>
                <a:ext uri="{FF2B5EF4-FFF2-40B4-BE49-F238E27FC236}">
                  <a16:creationId xmlns:a16="http://schemas.microsoft.com/office/drawing/2014/main" id="{DBB1B04F-9499-9DA0-2D81-45D37D7A85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93200" name="Group Box 16" hidden="1">
              <a:extLst>
                <a:ext uri="{63B3BB69-23CF-44E3-9099-C40C66FF867C}">
                  <a14:compatExt spid="_x0000_s93200"/>
                </a:ext>
                <a:ext uri="{FF2B5EF4-FFF2-40B4-BE49-F238E27FC236}">
                  <a16:creationId xmlns:a16="http://schemas.microsoft.com/office/drawing/2014/main" id="{DD5985F1-ADEC-57CA-2B56-D1023DA5ED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93201" name="Option Button 17" hidden="1">
                <a:extLst>
                  <a:ext uri="{63B3BB69-23CF-44E3-9099-C40C66FF867C}">
                    <a14:compatExt spid="_x0000_s93201"/>
                  </a:ext>
                  <a:ext uri="{FF2B5EF4-FFF2-40B4-BE49-F238E27FC236}">
                    <a16:creationId xmlns:a16="http://schemas.microsoft.com/office/drawing/2014/main" id="{C3784147-B64C-9D37-887D-217C97C3CE1C}"/>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3202" name="Option Button 18" hidden="1">
                <a:extLst>
                  <a:ext uri="{63B3BB69-23CF-44E3-9099-C40C66FF867C}">
                    <a14:compatExt spid="_x0000_s93202"/>
                  </a:ext>
                  <a:ext uri="{FF2B5EF4-FFF2-40B4-BE49-F238E27FC236}">
                    <a16:creationId xmlns:a16="http://schemas.microsoft.com/office/drawing/2014/main" id="{AD385494-1DB3-4363-60AB-2D8148920884}"/>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3203" name="Option Button 19" hidden="1">
                <a:extLst>
                  <a:ext uri="{63B3BB69-23CF-44E3-9099-C40C66FF867C}">
                    <a14:compatExt spid="_x0000_s93203"/>
                  </a:ext>
                  <a:ext uri="{FF2B5EF4-FFF2-40B4-BE49-F238E27FC236}">
                    <a16:creationId xmlns:a16="http://schemas.microsoft.com/office/drawing/2014/main" id="{04BC9CCA-A335-F0B3-727B-E8CB6F879805}"/>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3204" name="Group Box 20" hidden="1">
              <a:extLst>
                <a:ext uri="{63B3BB69-23CF-44E3-9099-C40C66FF867C}">
                  <a14:compatExt spid="_x0000_s93204"/>
                </a:ext>
                <a:ext uri="{FF2B5EF4-FFF2-40B4-BE49-F238E27FC236}">
                  <a16:creationId xmlns:a16="http://schemas.microsoft.com/office/drawing/2014/main" id="{101DAE79-DCAF-5980-6D8D-26E1217ABAC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3205" name="Group Box 21" hidden="1">
              <a:extLst>
                <a:ext uri="{63B3BB69-23CF-44E3-9099-C40C66FF867C}">
                  <a14:compatExt spid="_x0000_s93205"/>
                </a:ext>
                <a:ext uri="{FF2B5EF4-FFF2-40B4-BE49-F238E27FC236}">
                  <a16:creationId xmlns:a16="http://schemas.microsoft.com/office/drawing/2014/main" id="{4FC31A10-E8CE-6F3C-B8F0-D976E420376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3206" name="Group Box 22" hidden="1">
              <a:extLst>
                <a:ext uri="{63B3BB69-23CF-44E3-9099-C40C66FF867C}">
                  <a14:compatExt spid="_x0000_s93206"/>
                </a:ext>
                <a:ext uri="{FF2B5EF4-FFF2-40B4-BE49-F238E27FC236}">
                  <a16:creationId xmlns:a16="http://schemas.microsoft.com/office/drawing/2014/main" id="{A137F50F-CACC-E9B9-AAFD-7B90D6848A5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93207" name="Group Box 23" hidden="1">
              <a:extLst>
                <a:ext uri="{63B3BB69-23CF-44E3-9099-C40C66FF867C}">
                  <a14:compatExt spid="_x0000_s93207"/>
                </a:ext>
                <a:ext uri="{FF2B5EF4-FFF2-40B4-BE49-F238E27FC236}">
                  <a16:creationId xmlns:a16="http://schemas.microsoft.com/office/drawing/2014/main" id="{83848D75-C44F-D343-5F19-37D4D2051C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93208" name="Group Box 24" hidden="1">
              <a:extLst>
                <a:ext uri="{63B3BB69-23CF-44E3-9099-C40C66FF867C}">
                  <a14:compatExt spid="_x0000_s93208"/>
                </a:ext>
                <a:ext uri="{FF2B5EF4-FFF2-40B4-BE49-F238E27FC236}">
                  <a16:creationId xmlns:a16="http://schemas.microsoft.com/office/drawing/2014/main" id="{FF3CB08B-FBCF-D823-B475-1DA487A7680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93209" name="Group Box 25" hidden="1">
              <a:extLst>
                <a:ext uri="{63B3BB69-23CF-44E3-9099-C40C66FF867C}">
                  <a14:compatExt spid="_x0000_s93209"/>
                </a:ext>
                <a:ext uri="{FF2B5EF4-FFF2-40B4-BE49-F238E27FC236}">
                  <a16:creationId xmlns:a16="http://schemas.microsoft.com/office/drawing/2014/main" id="{A5C5957D-BD26-5732-AC14-A73F766B3FF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93210" name="Group Box 26" hidden="1">
              <a:extLst>
                <a:ext uri="{63B3BB69-23CF-44E3-9099-C40C66FF867C}">
                  <a14:compatExt spid="_x0000_s93210"/>
                </a:ext>
                <a:ext uri="{FF2B5EF4-FFF2-40B4-BE49-F238E27FC236}">
                  <a16:creationId xmlns:a16="http://schemas.microsoft.com/office/drawing/2014/main" id="{E8740DC1-D4E2-D3E8-62C6-5F1B0C2B49E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93211" name="Group Box 27" hidden="1">
              <a:extLst>
                <a:ext uri="{63B3BB69-23CF-44E3-9099-C40C66FF867C}">
                  <a14:compatExt spid="_x0000_s93211"/>
                </a:ext>
                <a:ext uri="{FF2B5EF4-FFF2-40B4-BE49-F238E27FC236}">
                  <a16:creationId xmlns:a16="http://schemas.microsoft.com/office/drawing/2014/main" id="{1940714B-C034-10C8-C357-53902A03A54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3212" name="Group Box 28" hidden="1">
              <a:extLst>
                <a:ext uri="{63B3BB69-23CF-44E3-9099-C40C66FF867C}">
                  <a14:compatExt spid="_x0000_s93212"/>
                </a:ext>
                <a:ext uri="{FF2B5EF4-FFF2-40B4-BE49-F238E27FC236}">
                  <a16:creationId xmlns:a16="http://schemas.microsoft.com/office/drawing/2014/main" id="{D3C0CC65-D88C-C1AA-2F69-66069348F4E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93213" name="Group Box 29" hidden="1">
              <a:extLst>
                <a:ext uri="{63B3BB69-23CF-44E3-9099-C40C66FF867C}">
                  <a14:compatExt spid="_x0000_s93213"/>
                </a:ext>
                <a:ext uri="{FF2B5EF4-FFF2-40B4-BE49-F238E27FC236}">
                  <a16:creationId xmlns:a16="http://schemas.microsoft.com/office/drawing/2014/main" id="{69826875-CF80-A1A7-F3D0-B0AA55FA532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801"/>
              <a:chExt cx="217608" cy="792504"/>
            </a:xfrm>
          </xdr:grpSpPr>
          <xdr:sp macro="" textlink="">
            <xdr:nvSpPr>
              <xdr:cNvPr id="93214" name="Option Button 30" hidden="1">
                <a:extLst>
                  <a:ext uri="{63B3BB69-23CF-44E3-9099-C40C66FF867C}">
                    <a14:compatExt spid="_x0000_s93214"/>
                  </a:ext>
                  <a:ext uri="{FF2B5EF4-FFF2-40B4-BE49-F238E27FC236}">
                    <a16:creationId xmlns:a16="http://schemas.microsoft.com/office/drawing/2014/main" id="{6A315794-A382-C64D-919B-014A1B51F944}"/>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3215" name="Option Button 31" hidden="1">
                <a:extLst>
                  <a:ext uri="{63B3BB69-23CF-44E3-9099-C40C66FF867C}">
                    <a14:compatExt spid="_x0000_s93215"/>
                  </a:ext>
                  <a:ext uri="{FF2B5EF4-FFF2-40B4-BE49-F238E27FC236}">
                    <a16:creationId xmlns:a16="http://schemas.microsoft.com/office/drawing/2014/main" id="{248E6C87-FA06-67C1-0606-D94EE2790D22}"/>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93216" name="Option Button 32" hidden="1">
                <a:extLst>
                  <a:ext uri="{63B3BB69-23CF-44E3-9099-C40C66FF867C}">
                    <a14:compatExt spid="_x0000_s93216"/>
                  </a:ext>
                  <a:ext uri="{FF2B5EF4-FFF2-40B4-BE49-F238E27FC236}">
                    <a16:creationId xmlns:a16="http://schemas.microsoft.com/office/drawing/2014/main" id="{5312EB7E-01C7-FA99-A22B-0DF009E0E342}"/>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3217" name="Option Button 33" hidden="1">
                <a:extLst>
                  <a:ext uri="{63B3BB69-23CF-44E3-9099-C40C66FF867C}">
                    <a14:compatExt spid="_x0000_s93217"/>
                  </a:ext>
                  <a:ext uri="{FF2B5EF4-FFF2-40B4-BE49-F238E27FC236}">
                    <a16:creationId xmlns:a16="http://schemas.microsoft.com/office/drawing/2014/main" id="{C48AB263-9915-E321-56C4-B67720A5026D}"/>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93218" name="Option Button 34" hidden="1">
                <a:extLst>
                  <a:ext uri="{63B3BB69-23CF-44E3-9099-C40C66FF867C}">
                    <a14:compatExt spid="_x0000_s93218"/>
                  </a:ext>
                  <a:ext uri="{FF2B5EF4-FFF2-40B4-BE49-F238E27FC236}">
                    <a16:creationId xmlns:a16="http://schemas.microsoft.com/office/drawing/2014/main" id="{3847F629-F77A-ED26-A6C8-9FEA72650513}"/>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3219" name="Option Button 35" hidden="1">
                <a:extLst>
                  <a:ext uri="{63B3BB69-23CF-44E3-9099-C40C66FF867C}">
                    <a14:compatExt spid="_x0000_s93219"/>
                  </a:ext>
                  <a:ext uri="{FF2B5EF4-FFF2-40B4-BE49-F238E27FC236}">
                    <a16:creationId xmlns:a16="http://schemas.microsoft.com/office/drawing/2014/main" id="{CA19F0C2-50F2-52F0-BC98-2AAE66116C59}"/>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3220" name="Option Button 36" hidden="1">
                <a:extLst>
                  <a:ext uri="{63B3BB69-23CF-44E3-9099-C40C66FF867C}">
                    <a14:compatExt spid="_x0000_s93220"/>
                  </a:ext>
                  <a:ext uri="{FF2B5EF4-FFF2-40B4-BE49-F238E27FC236}">
                    <a16:creationId xmlns:a16="http://schemas.microsoft.com/office/drawing/2014/main" id="{8D2659ED-C4B5-CF44-7BA3-6346AE062104}"/>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93221" name="Option Button 37" hidden="1">
                <a:extLst>
                  <a:ext uri="{63B3BB69-23CF-44E3-9099-C40C66FF867C}">
                    <a14:compatExt spid="_x0000_s93221"/>
                  </a:ext>
                  <a:ext uri="{FF2B5EF4-FFF2-40B4-BE49-F238E27FC236}">
                    <a16:creationId xmlns:a16="http://schemas.microsoft.com/office/drawing/2014/main" id="{27F124B5-6CF5-7D1F-151A-386C57C46CC9}"/>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3222" name="Option Button 38" hidden="1">
                <a:extLst>
                  <a:ext uri="{63B3BB69-23CF-44E3-9099-C40C66FF867C}">
                    <a14:compatExt spid="_x0000_s93222"/>
                  </a:ext>
                  <a:ext uri="{FF2B5EF4-FFF2-40B4-BE49-F238E27FC236}">
                    <a16:creationId xmlns:a16="http://schemas.microsoft.com/office/drawing/2014/main" id="{F099D740-B375-948A-C031-15F1FDFABC75}"/>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3223" name="Option Button 39" hidden="1">
                <a:extLst>
                  <a:ext uri="{63B3BB69-23CF-44E3-9099-C40C66FF867C}">
                    <a14:compatExt spid="_x0000_s93223"/>
                  </a:ext>
                  <a:ext uri="{FF2B5EF4-FFF2-40B4-BE49-F238E27FC236}">
                    <a16:creationId xmlns:a16="http://schemas.microsoft.com/office/drawing/2014/main" id="{E3BCE987-3BAE-1582-237B-22B1EF2877AE}"/>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93224" name="Option Button 40" hidden="1">
                <a:extLst>
                  <a:ext uri="{63B3BB69-23CF-44E3-9099-C40C66FF867C}">
                    <a14:compatExt spid="_x0000_s93224"/>
                  </a:ext>
                  <a:ext uri="{FF2B5EF4-FFF2-40B4-BE49-F238E27FC236}">
                    <a16:creationId xmlns:a16="http://schemas.microsoft.com/office/drawing/2014/main" id="{EFF02399-DB26-51E9-A552-97FEF4B2C0C9}"/>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3225" name="Option Button 41" hidden="1">
                <a:extLst>
                  <a:ext uri="{63B3BB69-23CF-44E3-9099-C40C66FF867C}">
                    <a14:compatExt spid="_x0000_s93225"/>
                  </a:ext>
                  <a:ext uri="{FF2B5EF4-FFF2-40B4-BE49-F238E27FC236}">
                    <a16:creationId xmlns:a16="http://schemas.microsoft.com/office/drawing/2014/main" id="{69AAFE92-33B1-3ABB-635B-D47E50A37E21}"/>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3226" name="Option Button 42" hidden="1">
                <a:extLst>
                  <a:ext uri="{63B3BB69-23CF-44E3-9099-C40C66FF867C}">
                    <a14:compatExt spid="_x0000_s93226"/>
                  </a:ext>
                  <a:ext uri="{FF2B5EF4-FFF2-40B4-BE49-F238E27FC236}">
                    <a16:creationId xmlns:a16="http://schemas.microsoft.com/office/drawing/2014/main" id="{0C2AC685-354C-F8E6-A723-F315A5D3D5F8}"/>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93227" name="Option Button 43" hidden="1">
                <a:extLst>
                  <a:ext uri="{63B3BB69-23CF-44E3-9099-C40C66FF867C}">
                    <a14:compatExt spid="_x0000_s93227"/>
                  </a:ext>
                  <a:ext uri="{FF2B5EF4-FFF2-40B4-BE49-F238E27FC236}">
                    <a16:creationId xmlns:a16="http://schemas.microsoft.com/office/drawing/2014/main" id="{4F643CFF-1F75-E612-2317-229FF219039C}"/>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3228" name="Option Button 44" hidden="1">
                <a:extLst>
                  <a:ext uri="{63B3BB69-23CF-44E3-9099-C40C66FF867C}">
                    <a14:compatExt spid="_x0000_s93228"/>
                  </a:ext>
                  <a:ext uri="{FF2B5EF4-FFF2-40B4-BE49-F238E27FC236}">
                    <a16:creationId xmlns:a16="http://schemas.microsoft.com/office/drawing/2014/main" id="{70D8066A-6DDC-BCDE-F4D9-BC522FE4A907}"/>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54" y="8166017"/>
              <a:chExt cx="208651" cy="749832"/>
            </a:xfrm>
          </xdr:grpSpPr>
          <xdr:sp macro="" textlink="">
            <xdr:nvSpPr>
              <xdr:cNvPr id="93229" name="Option Button 45" hidden="1">
                <a:extLst>
                  <a:ext uri="{63B3BB69-23CF-44E3-9099-C40C66FF867C}">
                    <a14:compatExt spid="_x0000_s93229"/>
                  </a:ext>
                  <a:ext uri="{FF2B5EF4-FFF2-40B4-BE49-F238E27FC236}">
                    <a16:creationId xmlns:a16="http://schemas.microsoft.com/office/drawing/2014/main" id="{B27F2CB4-6AA8-86C9-F0A3-0024DC108701}"/>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3230" name="Option Button 46" hidden="1">
                <a:extLst>
                  <a:ext uri="{63B3BB69-23CF-44E3-9099-C40C66FF867C}">
                    <a14:compatExt spid="_x0000_s93230"/>
                  </a:ext>
                  <a:ext uri="{FF2B5EF4-FFF2-40B4-BE49-F238E27FC236}">
                    <a16:creationId xmlns:a16="http://schemas.microsoft.com/office/drawing/2014/main" id="{76AA7816-7A4B-BE24-43D9-C9714776FD91}"/>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93231" name="Group Box 47" hidden="1">
              <a:extLst>
                <a:ext uri="{63B3BB69-23CF-44E3-9099-C40C66FF867C}">
                  <a14:compatExt spid="_x0000_s93231"/>
                </a:ext>
                <a:ext uri="{FF2B5EF4-FFF2-40B4-BE49-F238E27FC236}">
                  <a16:creationId xmlns:a16="http://schemas.microsoft.com/office/drawing/2014/main" id="{F4FC4EF5-73CE-5F9E-A425-4BBC106FC3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2" y="7305245"/>
              <a:chExt cx="210544" cy="718070"/>
            </a:xfrm>
          </xdr:grpSpPr>
          <xdr:sp macro="" textlink="">
            <xdr:nvSpPr>
              <xdr:cNvPr id="93265" name="Option Button 81" hidden="1">
                <a:extLst>
                  <a:ext uri="{63B3BB69-23CF-44E3-9099-C40C66FF867C}">
                    <a14:compatExt spid="_x0000_s93265"/>
                  </a:ext>
                  <a:ext uri="{FF2B5EF4-FFF2-40B4-BE49-F238E27FC236}">
                    <a16:creationId xmlns:a16="http://schemas.microsoft.com/office/drawing/2014/main" id="{152D3223-E30D-D536-EB37-4FBA82B85DB2}"/>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sp macro="" textlink="">
            <xdr:nvSpPr>
              <xdr:cNvPr id="93266" name="Option Button 82" hidden="1">
                <a:extLst>
                  <a:ext uri="{63B3BB69-23CF-44E3-9099-C40C66FF867C}">
                    <a14:compatExt spid="_x0000_s93266"/>
                  </a:ext>
                  <a:ext uri="{FF2B5EF4-FFF2-40B4-BE49-F238E27FC236}">
                    <a16:creationId xmlns:a16="http://schemas.microsoft.com/office/drawing/2014/main" id="{642D3763-21BF-05BF-8F73-1F4A8435F723}"/>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dimension ref="A1:CC249"/>
  <sheetViews>
    <sheetView view="pageBreakPreview" topLeftCell="A215" zoomScaleNormal="120" zoomScaleSheetLayoutView="100" zoomScalePageLayoutView="64"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2366</v>
      </c>
      <c r="C1" s="169"/>
      <c r="D1" s="169"/>
      <c r="E1" s="169"/>
      <c r="F1" s="169"/>
      <c r="G1" s="169"/>
      <c r="H1" s="169"/>
      <c r="I1" s="169"/>
      <c r="J1" s="169"/>
      <c r="K1" s="169"/>
      <c r="L1" s="169"/>
      <c r="M1" s="169"/>
      <c r="N1" s="169"/>
      <c r="O1" s="169"/>
      <c r="P1" s="169"/>
      <c r="Q1" s="169"/>
      <c r="R1" s="169"/>
      <c r="S1" s="169"/>
      <c r="T1" s="169"/>
      <c r="U1" s="169"/>
      <c r="V1" s="169"/>
      <c r="W1" s="169"/>
      <c r="X1" s="169"/>
      <c r="Y1" s="169"/>
      <c r="Z1" s="515" t="s">
        <v>25</v>
      </c>
      <c r="AA1" s="515"/>
      <c r="AB1" s="515"/>
      <c r="AC1" s="515"/>
      <c r="AD1" s="516"/>
      <c r="AE1" s="516"/>
      <c r="AF1" s="516"/>
      <c r="AG1" s="516"/>
      <c r="AH1" s="516"/>
      <c r="AI1" s="516"/>
      <c r="AJ1" s="516"/>
      <c r="AK1" s="516"/>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517" t="s">
        <v>26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2160</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518" t="s">
        <v>21</v>
      </c>
      <c r="C6" s="519"/>
      <c r="D6" s="519"/>
      <c r="E6" s="519"/>
      <c r="F6" s="519"/>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2"/>
      <c r="AL6" s="254"/>
    </row>
    <row r="7" spans="1:39" s="255" customFormat="1" ht="25.5" customHeight="1">
      <c r="A7" s="254"/>
      <c r="B7" s="523" t="s">
        <v>20</v>
      </c>
      <c r="C7" s="524"/>
      <c r="D7" s="524"/>
      <c r="E7" s="524"/>
      <c r="F7" s="524"/>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c r="AL7" s="254"/>
    </row>
    <row r="8" spans="1:39" s="255" customFormat="1" ht="12.75" customHeight="1">
      <c r="A8" s="254"/>
      <c r="B8" s="549" t="s">
        <v>2161</v>
      </c>
      <c r="C8" s="550"/>
      <c r="D8" s="550"/>
      <c r="E8" s="550"/>
      <c r="F8" s="550"/>
      <c r="G8" s="551"/>
      <c r="H8" s="256" t="s">
        <v>2367</v>
      </c>
      <c r="I8" s="946"/>
      <c r="J8" s="946"/>
      <c r="K8" s="257" t="s">
        <v>2369</v>
      </c>
      <c r="L8" s="946"/>
      <c r="M8" s="947"/>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537"/>
      <c r="C9" s="538"/>
      <c r="D9" s="538"/>
      <c r="E9" s="538"/>
      <c r="F9" s="538"/>
      <c r="G9" s="539"/>
      <c r="H9" s="552"/>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4"/>
      <c r="AL9" s="254"/>
    </row>
    <row r="10" spans="1:39" s="255" customFormat="1" ht="16.5" customHeight="1">
      <c r="A10" s="254"/>
      <c r="B10" s="537"/>
      <c r="C10" s="538"/>
      <c r="D10" s="538"/>
      <c r="E10" s="538"/>
      <c r="F10" s="538"/>
      <c r="G10" s="539"/>
      <c r="H10" s="555"/>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1"/>
      <c r="AL10" s="254"/>
    </row>
    <row r="11" spans="1:39" s="255" customFormat="1" ht="13.5" customHeight="1">
      <c r="A11" s="254"/>
      <c r="B11" s="556" t="s">
        <v>21</v>
      </c>
      <c r="C11" s="557"/>
      <c r="D11" s="557"/>
      <c r="E11" s="557"/>
      <c r="F11" s="557"/>
      <c r="G11" s="558"/>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254"/>
    </row>
    <row r="12" spans="1:39" s="255" customFormat="1" ht="22.5" customHeight="1">
      <c r="A12" s="254"/>
      <c r="B12" s="537" t="s">
        <v>2162</v>
      </c>
      <c r="C12" s="538"/>
      <c r="D12" s="538"/>
      <c r="E12" s="538"/>
      <c r="F12" s="53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254"/>
    </row>
    <row r="13" spans="1:39" s="255" customFormat="1" ht="18.75" customHeight="1">
      <c r="A13" s="254"/>
      <c r="B13" s="542" t="s">
        <v>2163</v>
      </c>
      <c r="C13" s="542"/>
      <c r="D13" s="542"/>
      <c r="E13" s="542"/>
      <c r="F13" s="542"/>
      <c r="G13" s="542"/>
      <c r="H13" s="543" t="s">
        <v>24</v>
      </c>
      <c r="I13" s="542"/>
      <c r="J13" s="542"/>
      <c r="K13" s="542"/>
      <c r="L13" s="544"/>
      <c r="M13" s="545"/>
      <c r="N13" s="545"/>
      <c r="O13" s="545"/>
      <c r="P13" s="545"/>
      <c r="Q13" s="545"/>
      <c r="R13" s="545"/>
      <c r="S13" s="545"/>
      <c r="T13" s="545"/>
      <c r="U13" s="546"/>
      <c r="V13" s="547" t="s">
        <v>2368</v>
      </c>
      <c r="W13" s="548"/>
      <c r="X13" s="548"/>
      <c r="Y13" s="543"/>
      <c r="Z13" s="544"/>
      <c r="AA13" s="545"/>
      <c r="AB13" s="545"/>
      <c r="AC13" s="545"/>
      <c r="AD13" s="545"/>
      <c r="AE13" s="545"/>
      <c r="AF13" s="545"/>
      <c r="AG13" s="545"/>
      <c r="AH13" s="545"/>
      <c r="AI13" s="545"/>
      <c r="AJ13" s="545"/>
      <c r="AK13" s="546"/>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59" t="s">
        <v>31</v>
      </c>
      <c r="C17" s="560"/>
      <c r="D17" s="560"/>
      <c r="E17" s="560"/>
      <c r="F17" s="560"/>
      <c r="G17" s="560"/>
      <c r="H17" s="560"/>
      <c r="I17" s="560"/>
      <c r="J17" s="560"/>
      <c r="K17" s="560"/>
      <c r="L17" s="560"/>
      <c r="M17" s="560"/>
      <c r="N17" s="560"/>
      <c r="O17" s="560"/>
      <c r="P17" s="560"/>
      <c r="Q17" s="560"/>
      <c r="R17" s="560"/>
      <c r="S17" s="560"/>
      <c r="T17" s="560"/>
      <c r="U17" s="560"/>
      <c r="V17" s="560"/>
      <c r="W17" s="562"/>
      <c r="X17" s="169"/>
      <c r="Y17" s="169"/>
      <c r="Z17" s="169"/>
      <c r="AA17" s="169"/>
      <c r="AB17" s="169"/>
      <c r="AC17" s="169"/>
      <c r="AD17" s="169"/>
      <c r="AE17" s="169"/>
      <c r="AF17" s="169"/>
      <c r="AG17" s="169"/>
      <c r="AH17" s="169"/>
      <c r="AI17" s="169"/>
      <c r="AJ17" s="169"/>
      <c r="AK17" s="169"/>
      <c r="AL17" s="246"/>
    </row>
    <row r="18" spans="1:55" ht="26.25" customHeight="1">
      <c r="A18" s="246"/>
      <c r="B18" s="265" t="s">
        <v>33</v>
      </c>
      <c r="C18" s="951" t="s">
        <v>34</v>
      </c>
      <c r="D18" s="951"/>
      <c r="E18" s="951"/>
      <c r="F18" s="951"/>
      <c r="G18" s="951"/>
      <c r="H18" s="951"/>
      <c r="I18" s="951"/>
      <c r="J18" s="951"/>
      <c r="K18" s="951"/>
      <c r="L18" s="951"/>
      <c r="M18" s="951"/>
      <c r="N18" s="951"/>
      <c r="O18" s="951"/>
      <c r="P18" s="955"/>
      <c r="Q18" s="952">
        <f>SUM('別紙様式6-2 事業所個票１:事業所個票10'!V51,'別紙様式6-2 事業所個票１:事業所個票10'!AC51)</f>
        <v>0</v>
      </c>
      <c r="R18" s="953"/>
      <c r="S18" s="953"/>
      <c r="T18" s="953"/>
      <c r="U18" s="953"/>
      <c r="V18" s="954"/>
      <c r="W18" s="266" t="s">
        <v>2405</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63" t="s">
        <v>36</v>
      </c>
      <c r="E19" s="563"/>
      <c r="F19" s="563"/>
      <c r="G19" s="563"/>
      <c r="H19" s="563"/>
      <c r="I19" s="563"/>
      <c r="J19" s="563"/>
      <c r="K19" s="563"/>
      <c r="L19" s="563"/>
      <c r="M19" s="563"/>
      <c r="N19" s="563"/>
      <c r="O19" s="563"/>
      <c r="P19" s="564"/>
      <c r="Q19" s="952">
        <f>SUM('別紙様式6-2 事業所個票１:事業所個票10'!BI51)</f>
        <v>0</v>
      </c>
      <c r="R19" s="953"/>
      <c r="S19" s="953"/>
      <c r="T19" s="953"/>
      <c r="U19" s="953"/>
      <c r="V19" s="954"/>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63" t="s">
        <v>38</v>
      </c>
      <c r="F20" s="563"/>
      <c r="G20" s="563"/>
      <c r="H20" s="563"/>
      <c r="I20" s="563"/>
      <c r="J20" s="563"/>
      <c r="K20" s="563"/>
      <c r="L20" s="563"/>
      <c r="M20" s="563"/>
      <c r="N20" s="563"/>
      <c r="O20" s="563"/>
      <c r="P20" s="956"/>
      <c r="Q20" s="570"/>
      <c r="R20" s="571"/>
      <c r="S20" s="571"/>
      <c r="T20" s="571"/>
      <c r="U20" s="571"/>
      <c r="V20" s="572"/>
      <c r="W20" s="272" t="s">
        <v>32</v>
      </c>
      <c r="X20" s="169" t="s">
        <v>39</v>
      </c>
      <c r="Y20" s="273" t="str">
        <f>IF(Q20&gt;Q19,"×","")</f>
        <v/>
      </c>
      <c r="Z20" s="246"/>
      <c r="AA20" s="246"/>
      <c r="AB20" s="246"/>
      <c r="AC20" s="246"/>
      <c r="AD20" s="246"/>
      <c r="AE20" s="246"/>
      <c r="AF20" s="246"/>
      <c r="AG20" s="246"/>
      <c r="AH20" s="246"/>
      <c r="AI20" s="246"/>
      <c r="AJ20" s="246"/>
      <c r="AK20" s="246"/>
      <c r="AL20" s="246"/>
      <c r="AM20" s="948" t="s">
        <v>2221</v>
      </c>
      <c r="AN20" s="949"/>
      <c r="AO20" s="949"/>
      <c r="AP20" s="949"/>
      <c r="AQ20" s="949"/>
      <c r="AR20" s="949"/>
      <c r="AS20" s="949"/>
      <c r="AT20" s="949"/>
      <c r="AU20" s="949"/>
      <c r="AV20" s="949"/>
      <c r="AW20" s="949"/>
      <c r="AX20" s="949"/>
      <c r="AY20" s="949"/>
      <c r="AZ20" s="949"/>
      <c r="BA20" s="949"/>
      <c r="BB20" s="949"/>
      <c r="BC20" s="950"/>
    </row>
    <row r="21" spans="1:55" ht="28.5" customHeight="1" thickBot="1">
      <c r="A21" s="246"/>
      <c r="B21" s="274" t="s">
        <v>40</v>
      </c>
      <c r="C21" s="563" t="s">
        <v>2222</v>
      </c>
      <c r="D21" s="951"/>
      <c r="E21" s="951"/>
      <c r="F21" s="951"/>
      <c r="G21" s="951"/>
      <c r="H21" s="951"/>
      <c r="I21" s="951"/>
      <c r="J21" s="951"/>
      <c r="K21" s="951"/>
      <c r="L21" s="951"/>
      <c r="M21" s="951"/>
      <c r="N21" s="951"/>
      <c r="O21" s="951"/>
      <c r="P21" s="951"/>
      <c r="Q21" s="952">
        <f>Q18-Q20</f>
        <v>0</v>
      </c>
      <c r="R21" s="953"/>
      <c r="S21" s="953"/>
      <c r="T21" s="953"/>
      <c r="U21" s="953"/>
      <c r="V21" s="954"/>
      <c r="W21" s="275" t="s">
        <v>32</v>
      </c>
      <c r="X21" s="169" t="s">
        <v>39</v>
      </c>
      <c r="Y21" s="567" t="str">
        <f>IFERROR(IF(Q22&gt;=Q21,"○","×"),"")</f>
        <v>○</v>
      </c>
      <c r="Z21" s="246"/>
      <c r="AA21" s="246"/>
      <c r="AB21" s="246"/>
      <c r="AC21" s="246"/>
      <c r="AD21" s="246"/>
      <c r="AE21" s="246"/>
      <c r="AF21" s="246"/>
      <c r="AG21" s="246"/>
      <c r="AH21" s="246"/>
      <c r="AI21" s="246"/>
      <c r="AJ21" s="246"/>
      <c r="AK21" s="246"/>
      <c r="AL21" s="246"/>
      <c r="AM21" s="578" t="s">
        <v>2323</v>
      </c>
      <c r="AN21" s="579"/>
      <c r="AO21" s="579"/>
      <c r="AP21" s="579"/>
      <c r="AQ21" s="579"/>
      <c r="AR21" s="579"/>
      <c r="AS21" s="579"/>
      <c r="AT21" s="579"/>
      <c r="AU21" s="579"/>
      <c r="AV21" s="579"/>
      <c r="AW21" s="579"/>
      <c r="AX21" s="579"/>
      <c r="AY21" s="579"/>
      <c r="AZ21" s="579"/>
      <c r="BA21" s="579"/>
      <c r="BB21" s="579"/>
      <c r="BC21" s="580"/>
    </row>
    <row r="22" spans="1:55" ht="30" customHeight="1" thickBot="1">
      <c r="A22" s="246"/>
      <c r="B22" s="274" t="s">
        <v>41</v>
      </c>
      <c r="C22" s="563" t="s">
        <v>42</v>
      </c>
      <c r="D22" s="563"/>
      <c r="E22" s="563"/>
      <c r="F22" s="563"/>
      <c r="G22" s="563"/>
      <c r="H22" s="563"/>
      <c r="I22" s="563"/>
      <c r="J22" s="563"/>
      <c r="K22" s="563"/>
      <c r="L22" s="563"/>
      <c r="M22" s="563"/>
      <c r="N22" s="563"/>
      <c r="O22" s="563"/>
      <c r="P22" s="563"/>
      <c r="Q22" s="570"/>
      <c r="R22" s="571"/>
      <c r="S22" s="571"/>
      <c r="T22" s="571"/>
      <c r="U22" s="571"/>
      <c r="V22" s="572"/>
      <c r="W22" s="276" t="s">
        <v>32</v>
      </c>
      <c r="X22" s="169" t="s">
        <v>39</v>
      </c>
      <c r="Y22" s="569"/>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59" t="s">
        <v>43</v>
      </c>
      <c r="C24" s="560"/>
      <c r="D24" s="560"/>
      <c r="E24" s="560"/>
      <c r="F24" s="560"/>
      <c r="G24" s="560"/>
      <c r="H24" s="560"/>
      <c r="I24" s="560"/>
      <c r="J24" s="560"/>
      <c r="K24" s="560"/>
      <c r="L24" s="560"/>
      <c r="M24" s="560"/>
      <c r="N24" s="560"/>
      <c r="O24" s="560"/>
      <c r="P24" s="560"/>
      <c r="Q24" s="561"/>
      <c r="R24" s="561"/>
      <c r="S24" s="561"/>
      <c r="T24" s="561"/>
      <c r="U24" s="561"/>
      <c r="V24" s="561"/>
      <c r="W24" s="562"/>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63" t="s">
        <v>2223</v>
      </c>
      <c r="D25" s="563"/>
      <c r="E25" s="563"/>
      <c r="F25" s="563"/>
      <c r="G25" s="563"/>
      <c r="H25" s="563"/>
      <c r="I25" s="563"/>
      <c r="J25" s="563"/>
      <c r="K25" s="563"/>
      <c r="L25" s="563"/>
      <c r="M25" s="563"/>
      <c r="N25" s="563"/>
      <c r="O25" s="563"/>
      <c r="P25" s="564"/>
      <c r="Q25" s="565">
        <f>Q19-Q20</f>
        <v>0</v>
      </c>
      <c r="R25" s="566"/>
      <c r="S25" s="566"/>
      <c r="T25" s="566"/>
      <c r="U25" s="566"/>
      <c r="V25" s="566"/>
      <c r="W25" s="266" t="s">
        <v>32</v>
      </c>
      <c r="X25" s="169" t="s">
        <v>39</v>
      </c>
      <c r="Y25" s="531" t="str">
        <f>IFERROR(IF(Q25&lt;=0,"",IF(Q26&gt;=Q25,"○","△")),"")</f>
        <v/>
      </c>
      <c r="Z25" s="169" t="s">
        <v>39</v>
      </c>
      <c r="AA25" s="567" t="str">
        <f>IFERROR(IF(Y25="△",IF(Q28&gt;=Q25,"○","×"),""),"")</f>
        <v/>
      </c>
      <c r="AB25" s="246"/>
      <c r="AC25" s="246"/>
      <c r="AD25" s="246"/>
      <c r="AE25" s="246"/>
      <c r="AF25" s="246"/>
      <c r="AG25" s="246"/>
      <c r="AH25" s="246"/>
      <c r="AI25" s="246"/>
      <c r="AJ25" s="246"/>
      <c r="AK25" s="246"/>
      <c r="AL25" s="246"/>
    </row>
    <row r="26" spans="1:55" ht="37.5" customHeight="1" thickBot="1">
      <c r="A26" s="246"/>
      <c r="B26" s="274" t="s">
        <v>45</v>
      </c>
      <c r="C26" s="563" t="s">
        <v>2324</v>
      </c>
      <c r="D26" s="563"/>
      <c r="E26" s="563"/>
      <c r="F26" s="563"/>
      <c r="G26" s="563"/>
      <c r="H26" s="563"/>
      <c r="I26" s="563"/>
      <c r="J26" s="563"/>
      <c r="K26" s="563"/>
      <c r="L26" s="563"/>
      <c r="M26" s="563"/>
      <c r="N26" s="563"/>
      <c r="O26" s="563"/>
      <c r="P26" s="564"/>
      <c r="Q26" s="570"/>
      <c r="R26" s="571"/>
      <c r="S26" s="571"/>
      <c r="T26" s="571"/>
      <c r="U26" s="571"/>
      <c r="V26" s="572"/>
      <c r="W26" s="266" t="s">
        <v>32</v>
      </c>
      <c r="X26" s="169" t="s">
        <v>39</v>
      </c>
      <c r="Y26" s="532"/>
      <c r="Z26" s="169"/>
      <c r="AA26" s="568"/>
      <c r="AB26" s="246"/>
      <c r="AC26" s="246"/>
      <c r="AD26" s="246"/>
      <c r="AE26" s="246"/>
      <c r="AF26" s="246"/>
      <c r="AG26" s="246"/>
      <c r="AH26" s="246"/>
      <c r="AI26" s="246"/>
      <c r="AJ26" s="246"/>
      <c r="AK26" s="246"/>
      <c r="AL26" s="246"/>
    </row>
    <row r="27" spans="1:55" ht="26.25" customHeight="1" thickBot="1">
      <c r="A27" s="246"/>
      <c r="B27" s="274" t="s">
        <v>46</v>
      </c>
      <c r="C27" s="563" t="s">
        <v>2224</v>
      </c>
      <c r="D27" s="563"/>
      <c r="E27" s="563"/>
      <c r="F27" s="563"/>
      <c r="G27" s="563"/>
      <c r="H27" s="563"/>
      <c r="I27" s="563"/>
      <c r="J27" s="563"/>
      <c r="K27" s="563"/>
      <c r="L27" s="563"/>
      <c r="M27" s="563"/>
      <c r="N27" s="563"/>
      <c r="O27" s="563"/>
      <c r="P27" s="564"/>
      <c r="Q27" s="570"/>
      <c r="R27" s="571"/>
      <c r="S27" s="571"/>
      <c r="T27" s="571"/>
      <c r="U27" s="571"/>
      <c r="V27" s="572"/>
      <c r="W27" s="266" t="s">
        <v>32</v>
      </c>
      <c r="X27" s="169"/>
      <c r="Y27" s="169"/>
      <c r="Z27" s="169"/>
      <c r="AA27" s="568"/>
      <c r="AB27" s="246"/>
      <c r="AC27" s="246"/>
      <c r="AD27" s="246"/>
      <c r="AE27" s="246"/>
      <c r="AF27" s="246"/>
      <c r="AG27" s="246"/>
      <c r="AH27" s="246"/>
      <c r="AI27" s="246"/>
      <c r="AJ27" s="246"/>
      <c r="AK27" s="246"/>
      <c r="AL27" s="246"/>
      <c r="AM27" s="582" t="s">
        <v>2325</v>
      </c>
      <c r="AN27" s="583"/>
      <c r="AO27" s="583"/>
      <c r="AP27" s="583"/>
      <c r="AQ27" s="583"/>
      <c r="AR27" s="583"/>
      <c r="AS27" s="583"/>
      <c r="AT27" s="583"/>
      <c r="AU27" s="583"/>
      <c r="AV27" s="583"/>
      <c r="AW27" s="583"/>
      <c r="AX27" s="583"/>
      <c r="AY27" s="583"/>
      <c r="AZ27" s="583"/>
      <c r="BA27" s="583"/>
      <c r="BB27" s="583"/>
      <c r="BC27" s="584"/>
    </row>
    <row r="28" spans="1:55" ht="16.5" customHeight="1" thickBot="1">
      <c r="A28" s="246"/>
      <c r="B28" s="274" t="s">
        <v>47</v>
      </c>
      <c r="C28" s="563" t="s">
        <v>2225</v>
      </c>
      <c r="D28" s="563"/>
      <c r="E28" s="563"/>
      <c r="F28" s="563"/>
      <c r="G28" s="563"/>
      <c r="H28" s="563"/>
      <c r="I28" s="563"/>
      <c r="J28" s="563"/>
      <c r="K28" s="563"/>
      <c r="L28" s="563"/>
      <c r="M28" s="563"/>
      <c r="N28" s="563"/>
      <c r="O28" s="563"/>
      <c r="P28" s="564"/>
      <c r="Q28" s="588">
        <f>Q26+Q27</f>
        <v>0</v>
      </c>
      <c r="R28" s="589"/>
      <c r="S28" s="589"/>
      <c r="T28" s="589"/>
      <c r="U28" s="589"/>
      <c r="V28" s="590"/>
      <c r="W28" s="266" t="s">
        <v>32</v>
      </c>
      <c r="X28" s="246"/>
      <c r="Y28" s="246"/>
      <c r="Z28" s="246" t="s">
        <v>39</v>
      </c>
      <c r="AA28" s="569"/>
      <c r="AB28" s="246"/>
      <c r="AC28" s="246"/>
      <c r="AD28" s="246"/>
      <c r="AE28" s="246"/>
      <c r="AF28" s="246"/>
      <c r="AG28" s="246"/>
      <c r="AH28" s="246"/>
      <c r="AI28" s="246"/>
      <c r="AJ28" s="246"/>
      <c r="AK28" s="246"/>
      <c r="AL28" s="246"/>
      <c r="AM28" s="585"/>
      <c r="AN28" s="586"/>
      <c r="AO28" s="586"/>
      <c r="AP28" s="586"/>
      <c r="AQ28" s="586"/>
      <c r="AR28" s="586"/>
      <c r="AS28" s="586"/>
      <c r="AT28" s="586"/>
      <c r="AU28" s="586"/>
      <c r="AV28" s="586"/>
      <c r="AW28" s="586"/>
      <c r="AX28" s="586"/>
      <c r="AY28" s="586"/>
      <c r="AZ28" s="586"/>
      <c r="BA28" s="586"/>
      <c r="BB28" s="586"/>
      <c r="BC28" s="587"/>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573" t="s">
        <v>2379</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246"/>
    </row>
    <row r="32" spans="1:55" ht="48" customHeight="1">
      <c r="A32" s="246"/>
      <c r="B32" s="281" t="s">
        <v>28</v>
      </c>
      <c r="C32" s="573" t="s">
        <v>2226</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246"/>
    </row>
    <row r="33" spans="1:55" ht="24.75" customHeight="1">
      <c r="A33" s="246"/>
      <c r="B33" s="281" t="s">
        <v>28</v>
      </c>
      <c r="C33" s="573" t="s">
        <v>2227</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246"/>
    </row>
    <row r="34" spans="1:55" ht="35.25" customHeight="1">
      <c r="A34" s="246"/>
      <c r="B34" s="281" t="s">
        <v>28</v>
      </c>
      <c r="C34" s="573" t="s">
        <v>2326</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2145</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c r="BA36" s="283"/>
    </row>
    <row r="37" spans="1:55" ht="18.75" customHeight="1" thickBot="1">
      <c r="A37" s="246"/>
      <c r="B37" s="574" t="b">
        <v>1</v>
      </c>
      <c r="C37" s="575"/>
      <c r="D37" s="576" t="s">
        <v>48</v>
      </c>
      <c r="E37" s="577"/>
      <c r="F37" s="577"/>
      <c r="G37" s="577"/>
      <c r="H37" s="577"/>
      <c r="I37" s="577"/>
      <c r="J37" s="577"/>
      <c r="K37" s="577"/>
      <c r="L37" s="577"/>
      <c r="M37" s="577"/>
      <c r="N37" s="577"/>
      <c r="O37" s="577"/>
      <c r="P37" s="577"/>
      <c r="Q37" s="577"/>
      <c r="R37" s="577"/>
      <c r="S37" s="577"/>
      <c r="T37" s="577"/>
      <c r="U37" s="577"/>
      <c r="V37" s="577"/>
      <c r="W37" s="577"/>
      <c r="X37" s="577"/>
      <c r="Y37" s="577"/>
      <c r="Z37" s="577"/>
      <c r="AA37" s="169" t="s">
        <v>39</v>
      </c>
      <c r="AB37" s="273" t="str">
        <f>IFERROR(IF(AM36=TRUE,"○","×"),"")</f>
        <v>×</v>
      </c>
      <c r="AC37" s="169"/>
      <c r="AD37" s="169"/>
      <c r="AE37" s="169"/>
      <c r="AF37" s="169"/>
      <c r="AG37" s="169"/>
      <c r="AH37" s="169"/>
      <c r="AI37" s="169"/>
      <c r="AJ37" s="169"/>
      <c r="AK37" s="169"/>
      <c r="AL37" s="246"/>
      <c r="AM37" s="578" t="s">
        <v>49</v>
      </c>
      <c r="AN37" s="579"/>
      <c r="AO37" s="579"/>
      <c r="AP37" s="579"/>
      <c r="AQ37" s="579"/>
      <c r="AR37" s="579"/>
      <c r="AS37" s="579"/>
      <c r="AT37" s="579"/>
      <c r="AU37" s="579"/>
      <c r="AV37" s="579"/>
      <c r="AW37" s="579"/>
      <c r="AX37" s="579"/>
      <c r="AY37" s="579"/>
      <c r="AZ37" s="579"/>
      <c r="BA37" s="579"/>
      <c r="BB37" s="579"/>
      <c r="BC37" s="580"/>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581" t="s">
        <v>2228</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246"/>
    </row>
    <row r="41" spans="1:55" ht="24.75" customHeight="1" thickBot="1">
      <c r="A41" s="246"/>
      <c r="B41" s="281" t="s">
        <v>28</v>
      </c>
      <c r="C41" s="581" t="s">
        <v>50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02" t="s">
        <v>2327</v>
      </c>
      <c r="AN42" s="579"/>
      <c r="AO42" s="579"/>
      <c r="AP42" s="579"/>
      <c r="AQ42" s="579"/>
      <c r="AR42" s="579"/>
      <c r="AS42" s="579"/>
      <c r="AT42" s="579"/>
      <c r="AU42" s="579"/>
      <c r="AV42" s="579"/>
      <c r="AW42" s="579"/>
      <c r="AX42" s="579"/>
      <c r="AY42" s="579"/>
      <c r="AZ42" s="579"/>
      <c r="BA42" s="579"/>
      <c r="BB42" s="579"/>
      <c r="BC42" s="580"/>
    </row>
    <row r="43" spans="1:55" ht="21.75" customHeight="1" thickBot="1">
      <c r="A43" s="246"/>
      <c r="B43" s="533" t="s">
        <v>52</v>
      </c>
      <c r="C43" s="534"/>
      <c r="D43" s="534"/>
      <c r="E43" s="534"/>
      <c r="F43" s="534"/>
      <c r="G43" s="534"/>
      <c r="H43" s="534"/>
      <c r="I43" s="534"/>
      <c r="J43" s="534"/>
      <c r="K43" s="534"/>
      <c r="L43" s="534"/>
      <c r="M43" s="534"/>
      <c r="N43" s="603"/>
      <c r="O43" s="604" t="s">
        <v>53</v>
      </c>
      <c r="P43" s="605"/>
      <c r="Q43" s="606">
        <v>6</v>
      </c>
      <c r="R43" s="606"/>
      <c r="S43" s="286" t="s">
        <v>54</v>
      </c>
      <c r="T43" s="607">
        <v>6</v>
      </c>
      <c r="U43" s="608"/>
      <c r="V43" s="287" t="s">
        <v>55</v>
      </c>
      <c r="W43" s="609" t="s">
        <v>56</v>
      </c>
      <c r="X43" s="609"/>
      <c r="Y43" s="609" t="s">
        <v>53</v>
      </c>
      <c r="Z43" s="610"/>
      <c r="AA43" s="607">
        <v>7</v>
      </c>
      <c r="AB43" s="608"/>
      <c r="AC43" s="288" t="s">
        <v>54</v>
      </c>
      <c r="AD43" s="607">
        <v>5</v>
      </c>
      <c r="AE43" s="608"/>
      <c r="AF43" s="287" t="s">
        <v>55</v>
      </c>
      <c r="AG43" s="287" t="s">
        <v>57</v>
      </c>
      <c r="AH43" s="287">
        <f>IF(Q43&gt;=1,(AA43*12+AD43)-(Q43*12+T43)+1,"")</f>
        <v>12</v>
      </c>
      <c r="AI43" s="609" t="s">
        <v>58</v>
      </c>
      <c r="AJ43" s="609"/>
      <c r="AK43" s="289" t="s">
        <v>59</v>
      </c>
      <c r="AL43" s="246"/>
      <c r="AM43" s="278"/>
      <c r="BB43" s="283"/>
    </row>
    <row r="44" spans="1:55" s="255" customFormat="1" ht="25.5" customHeight="1" thickBot="1">
      <c r="A44" s="254"/>
      <c r="B44" s="591" t="s">
        <v>60</v>
      </c>
      <c r="C44" s="592"/>
      <c r="D44" s="592"/>
      <c r="E44" s="592"/>
      <c r="F44" s="290" t="b">
        <v>1</v>
      </c>
      <c r="G44" s="593" t="s">
        <v>61</v>
      </c>
      <c r="H44" s="594"/>
      <c r="I44" s="595"/>
      <c r="J44" s="291" t="b">
        <v>0</v>
      </c>
      <c r="K44" s="593" t="s">
        <v>62</v>
      </c>
      <c r="L44" s="594"/>
      <c r="M44" s="594"/>
      <c r="N44" s="594"/>
      <c r="O44" s="596"/>
      <c r="P44" s="292" t="b">
        <v>0</v>
      </c>
      <c r="Q44" s="597" t="s">
        <v>63</v>
      </c>
      <c r="R44" s="598"/>
      <c r="S44" s="598"/>
      <c r="T44" s="598"/>
      <c r="U44" s="598"/>
      <c r="V44" s="599"/>
      <c r="W44" s="292"/>
      <c r="X44" s="597" t="s">
        <v>64</v>
      </c>
      <c r="Y44" s="598"/>
      <c r="Z44" s="599"/>
      <c r="AA44" s="292" t="b">
        <v>1</v>
      </c>
      <c r="AB44" s="600" t="s">
        <v>65</v>
      </c>
      <c r="AC44" s="601"/>
      <c r="AD44" s="293" t="s">
        <v>6</v>
      </c>
      <c r="AE44" s="612"/>
      <c r="AF44" s="612"/>
      <c r="AG44" s="612"/>
      <c r="AH44" s="612"/>
      <c r="AI44" s="612"/>
      <c r="AJ44" s="613" t="s">
        <v>66</v>
      </c>
      <c r="AK44" s="614"/>
      <c r="AL44" s="254"/>
      <c r="AM44" s="602" t="s">
        <v>2146</v>
      </c>
      <c r="AN44" s="579"/>
      <c r="AO44" s="579"/>
      <c r="AP44" s="579"/>
      <c r="AQ44" s="579"/>
      <c r="AR44" s="579"/>
      <c r="AS44" s="579"/>
      <c r="AT44" s="579"/>
      <c r="AU44" s="579"/>
      <c r="AV44" s="579"/>
      <c r="AW44" s="579"/>
      <c r="AX44" s="579"/>
      <c r="AY44" s="579"/>
      <c r="AZ44" s="579"/>
      <c r="BA44" s="579"/>
      <c r="BB44" s="579"/>
      <c r="BC44" s="580"/>
    </row>
    <row r="45" spans="1:55" s="255" customFormat="1" ht="18.75" customHeight="1" thickBot="1">
      <c r="A45" s="254"/>
      <c r="B45" s="667" t="s">
        <v>67</v>
      </c>
      <c r="C45" s="668"/>
      <c r="D45" s="668"/>
      <c r="E45" s="668"/>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669"/>
      <c r="C46" s="670"/>
      <c r="D46" s="670"/>
      <c r="E46" s="670"/>
      <c r="F46" s="299" t="b">
        <v>1</v>
      </c>
      <c r="G46" s="300" t="s">
        <v>2229</v>
      </c>
      <c r="H46" s="264"/>
      <c r="I46" s="264"/>
      <c r="J46" s="264"/>
      <c r="K46" s="264"/>
      <c r="L46" s="264"/>
      <c r="M46" s="301" t="b">
        <v>1</v>
      </c>
      <c r="N46" s="300" t="s">
        <v>2230</v>
      </c>
      <c r="O46" s="264"/>
      <c r="P46" s="264"/>
      <c r="Q46" s="297"/>
      <c r="R46" s="297"/>
      <c r="S46" s="300"/>
      <c r="T46" s="301" t="b">
        <v>1</v>
      </c>
      <c r="U46" s="300" t="s">
        <v>65</v>
      </c>
      <c r="V46" s="297"/>
      <c r="W46" s="264"/>
      <c r="X46" s="300" t="s">
        <v>69</v>
      </c>
      <c r="Y46" s="615"/>
      <c r="Z46" s="615"/>
      <c r="AA46" s="615"/>
      <c r="AB46" s="615"/>
      <c r="AC46" s="615"/>
      <c r="AD46" s="615"/>
      <c r="AE46" s="615"/>
      <c r="AF46" s="615"/>
      <c r="AG46" s="615"/>
      <c r="AH46" s="615"/>
      <c r="AI46" s="615"/>
      <c r="AJ46" s="615"/>
      <c r="AK46" s="302" t="s">
        <v>70</v>
      </c>
      <c r="AL46" s="254"/>
      <c r="AM46" s="582" t="s">
        <v>2146</v>
      </c>
      <c r="AN46" s="616"/>
      <c r="AO46" s="616"/>
      <c r="AP46" s="616"/>
      <c r="AQ46" s="616"/>
      <c r="AR46" s="616"/>
      <c r="AS46" s="616"/>
      <c r="AT46" s="616"/>
      <c r="AU46" s="616"/>
      <c r="AV46" s="616"/>
      <c r="AW46" s="616"/>
      <c r="AX46" s="616"/>
      <c r="AY46" s="616"/>
      <c r="AZ46" s="616"/>
      <c r="BA46" s="616"/>
      <c r="BB46" s="616"/>
      <c r="BC46" s="617"/>
    </row>
    <row r="47" spans="1:55" s="255" customFormat="1" ht="19.5" customHeight="1" thickBot="1">
      <c r="A47" s="254"/>
      <c r="B47" s="669"/>
      <c r="C47" s="670"/>
      <c r="D47" s="670"/>
      <c r="E47" s="670"/>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618"/>
      <c r="AN47" s="619"/>
      <c r="AO47" s="619"/>
      <c r="AP47" s="619"/>
      <c r="AQ47" s="619"/>
      <c r="AR47" s="619"/>
      <c r="AS47" s="619"/>
      <c r="AT47" s="619"/>
      <c r="AU47" s="619"/>
      <c r="AV47" s="619"/>
      <c r="AW47" s="619"/>
      <c r="AX47" s="619"/>
      <c r="AY47" s="619"/>
      <c r="AZ47" s="619"/>
      <c r="BA47" s="619"/>
      <c r="BB47" s="619"/>
      <c r="BC47" s="620"/>
    </row>
    <row r="48" spans="1:55" s="255" customFormat="1" ht="20.25" customHeight="1">
      <c r="A48" s="254"/>
      <c r="B48" s="669"/>
      <c r="C48" s="670"/>
      <c r="D48" s="670"/>
      <c r="E48" s="670"/>
      <c r="F48" s="621"/>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254"/>
    </row>
    <row r="49" spans="1:59" s="255" customFormat="1" ht="18" customHeight="1">
      <c r="A49" s="254"/>
      <c r="B49" s="669"/>
      <c r="C49" s="670"/>
      <c r="D49" s="670"/>
      <c r="E49" s="670"/>
      <c r="F49" s="624"/>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6"/>
      <c r="AL49" s="254"/>
      <c r="AM49" s="305" t="s">
        <v>2231</v>
      </c>
      <c r="AR49" s="159" t="b">
        <v>0</v>
      </c>
      <c r="AS49" s="611" t="s">
        <v>2229</v>
      </c>
      <c r="AT49" s="611"/>
    </row>
    <row r="50" spans="1:59" s="255" customFormat="1" ht="18" customHeight="1">
      <c r="A50" s="254"/>
      <c r="B50" s="669"/>
      <c r="C50" s="670"/>
      <c r="D50" s="670"/>
      <c r="E50" s="670"/>
      <c r="F50" s="624"/>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254"/>
      <c r="AM50" s="159" t="b">
        <v>0</v>
      </c>
      <c r="AN50" s="611" t="s">
        <v>2232</v>
      </c>
      <c r="AO50" s="611"/>
      <c r="AP50" s="611"/>
      <c r="AR50" s="159" t="b">
        <v>0</v>
      </c>
      <c r="AS50" s="611" t="s">
        <v>2230</v>
      </c>
      <c r="AT50" s="611"/>
    </row>
    <row r="51" spans="1:59" s="255" customFormat="1" ht="18" customHeight="1">
      <c r="A51" s="254"/>
      <c r="B51" s="669"/>
      <c r="C51" s="670"/>
      <c r="D51" s="670"/>
      <c r="E51" s="670"/>
      <c r="F51" s="624"/>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6"/>
      <c r="AL51" s="254"/>
      <c r="AM51" s="159" t="b">
        <v>0</v>
      </c>
      <c r="AN51" s="611" t="s">
        <v>62</v>
      </c>
      <c r="AO51" s="611"/>
      <c r="AP51" s="611"/>
      <c r="AR51" s="159" t="b">
        <v>0</v>
      </c>
      <c r="AS51" s="611" t="s">
        <v>65</v>
      </c>
      <c r="AT51" s="611"/>
    </row>
    <row r="52" spans="1:59" s="255" customFormat="1" ht="18" customHeight="1">
      <c r="A52" s="254"/>
      <c r="B52" s="669"/>
      <c r="C52" s="670"/>
      <c r="D52" s="670"/>
      <c r="E52" s="670"/>
      <c r="F52" s="627"/>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9"/>
      <c r="AL52" s="254"/>
      <c r="AM52" s="159" t="b">
        <v>0</v>
      </c>
      <c r="AN52" s="611" t="s">
        <v>63</v>
      </c>
      <c r="AO52" s="611"/>
      <c r="AP52" s="611"/>
      <c r="AR52" s="159" t="b">
        <v>0</v>
      </c>
      <c r="AS52" s="611" t="s">
        <v>2233</v>
      </c>
      <c r="AT52" s="611"/>
    </row>
    <row r="53" spans="1:59" s="255" customFormat="1" ht="18.75" customHeight="1">
      <c r="A53" s="254"/>
      <c r="B53" s="669"/>
      <c r="C53" s="670"/>
      <c r="D53" s="670"/>
      <c r="E53" s="670"/>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0</v>
      </c>
      <c r="AN53" s="611" t="s">
        <v>64</v>
      </c>
      <c r="AO53" s="611"/>
      <c r="AP53" s="611"/>
      <c r="AQ53" s="1"/>
      <c r="AR53" s="159" t="b">
        <v>0</v>
      </c>
      <c r="AS53" s="611" t="s">
        <v>78</v>
      </c>
      <c r="AT53" s="611"/>
      <c r="AV53" s="1"/>
      <c r="AW53" s="1"/>
      <c r="AX53" s="1"/>
      <c r="AY53" s="1"/>
      <c r="AZ53" s="1"/>
      <c r="BG53" s="1"/>
    </row>
    <row r="54" spans="1:59" ht="18.75" customHeight="1">
      <c r="A54" s="246"/>
      <c r="B54" s="671"/>
      <c r="C54" s="672"/>
      <c r="D54" s="672"/>
      <c r="E54" s="672"/>
      <c r="F54" s="308" t="s">
        <v>73</v>
      </c>
      <c r="G54" s="309"/>
      <c r="H54" s="309"/>
      <c r="I54" s="309"/>
      <c r="J54" s="309"/>
      <c r="K54" s="309"/>
      <c r="L54" s="309"/>
      <c r="M54" s="646" t="s">
        <v>74</v>
      </c>
      <c r="N54" s="647"/>
      <c r="O54" s="647"/>
      <c r="P54" s="647"/>
      <c r="Q54" s="647"/>
      <c r="R54" s="304" t="s">
        <v>75</v>
      </c>
      <c r="S54" s="647"/>
      <c r="T54" s="647"/>
      <c r="U54" s="304" t="s">
        <v>76</v>
      </c>
      <c r="V54" s="304" t="s">
        <v>69</v>
      </c>
      <c r="W54" s="310"/>
      <c r="X54" s="311" t="s">
        <v>77</v>
      </c>
      <c r="Y54" s="304"/>
      <c r="Z54" s="304"/>
      <c r="AA54" s="310"/>
      <c r="AB54" s="311" t="s">
        <v>78</v>
      </c>
      <c r="AC54" s="304"/>
      <c r="AD54" s="304" t="s">
        <v>70</v>
      </c>
      <c r="AE54" s="312"/>
      <c r="AF54" s="312"/>
      <c r="AG54" s="312"/>
      <c r="AH54" s="312"/>
      <c r="AI54" s="312"/>
      <c r="AJ54" s="312"/>
      <c r="AK54" s="313"/>
      <c r="AL54" s="254"/>
      <c r="AM54" s="159" t="b">
        <v>0</v>
      </c>
      <c r="AN54" s="611" t="s">
        <v>65</v>
      </c>
      <c r="AO54" s="611"/>
      <c r="AP54" s="611"/>
      <c r="AR54" s="159" t="b">
        <v>0</v>
      </c>
      <c r="AS54" s="611" t="s">
        <v>2234</v>
      </c>
      <c r="AT54" s="611"/>
    </row>
    <row r="55" spans="1:59" ht="24.75" customHeight="1">
      <c r="A55" s="246"/>
      <c r="B55" s="648" t="s">
        <v>79</v>
      </c>
      <c r="C55" s="649"/>
      <c r="D55" s="649"/>
      <c r="E55" s="650"/>
      <c r="F55" s="654"/>
      <c r="G55" s="656" t="s">
        <v>80</v>
      </c>
      <c r="H55" s="657"/>
      <c r="I55" s="658"/>
      <c r="J55" s="656" t="s">
        <v>81</v>
      </c>
      <c r="K55" s="657"/>
      <c r="L55" s="657"/>
      <c r="M55" s="662"/>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312"/>
      <c r="AM55" s="255"/>
    </row>
    <row r="56" spans="1:59" ht="18.75" customHeight="1" thickBot="1">
      <c r="A56" s="246"/>
      <c r="B56" s="651"/>
      <c r="C56" s="652"/>
      <c r="D56" s="652"/>
      <c r="E56" s="653"/>
      <c r="F56" s="655"/>
      <c r="G56" s="659"/>
      <c r="H56" s="660"/>
      <c r="I56" s="661"/>
      <c r="J56" s="659"/>
      <c r="K56" s="660"/>
      <c r="L56" s="660"/>
      <c r="M56" s="661"/>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6"/>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630" t="s">
        <v>82</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46"/>
    </row>
    <row r="59" spans="1:59" ht="33" customHeight="1" thickBot="1">
      <c r="A59" s="246"/>
      <c r="B59" s="631" t="s">
        <v>2235</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246"/>
      <c r="AS59" s="283"/>
    </row>
    <row r="60" spans="1:59" ht="18.75" customHeight="1">
      <c r="A60" s="246"/>
      <c r="B60" s="315" t="s">
        <v>33</v>
      </c>
      <c r="C60" s="632" t="s">
        <v>83</v>
      </c>
      <c r="D60" s="633"/>
      <c r="E60" s="633"/>
      <c r="F60" s="633"/>
      <c r="G60" s="633"/>
      <c r="H60" s="633"/>
      <c r="I60" s="633"/>
      <c r="J60" s="633"/>
      <c r="K60" s="633"/>
      <c r="L60" s="633"/>
      <c r="M60" s="633"/>
      <c r="N60" s="633"/>
      <c r="O60" s="633"/>
      <c r="P60" s="633"/>
      <c r="Q60" s="633"/>
      <c r="R60" s="633"/>
      <c r="S60" s="634"/>
      <c r="T60" s="635">
        <f>SUM('別紙様式6-2 事業所個票１:事業所個票10'!$BN$51)</f>
        <v>0</v>
      </c>
      <c r="U60" s="636"/>
      <c r="V60" s="636"/>
      <c r="W60" s="636"/>
      <c r="X60" s="636"/>
      <c r="Y60" s="637"/>
      <c r="Z60" s="275" t="s">
        <v>32</v>
      </c>
      <c r="AA60" s="264" t="s">
        <v>39</v>
      </c>
      <c r="AB60" s="638" t="str">
        <f>IFERROR(IF(T61&gt;=T60,"○","×"),"")</f>
        <v>○</v>
      </c>
      <c r="AC60" s="316"/>
      <c r="AD60" s="317"/>
      <c r="AE60" s="317"/>
      <c r="AF60" s="317"/>
      <c r="AG60" s="317"/>
      <c r="AH60" s="317"/>
      <c r="AI60" s="317"/>
      <c r="AJ60" s="317"/>
      <c r="AK60" s="317"/>
      <c r="AL60" s="246"/>
      <c r="AM60" s="582" t="s">
        <v>2236</v>
      </c>
      <c r="AN60" s="583"/>
      <c r="AO60" s="583"/>
      <c r="AP60" s="583"/>
      <c r="AQ60" s="583"/>
      <c r="AR60" s="583"/>
      <c r="AS60" s="583"/>
      <c r="AT60" s="583"/>
      <c r="AU60" s="583"/>
      <c r="AV60" s="583"/>
      <c r="AW60" s="583"/>
      <c r="AX60" s="583"/>
      <c r="AY60" s="583"/>
      <c r="AZ60" s="583"/>
      <c r="BA60" s="583"/>
      <c r="BB60" s="583"/>
      <c r="BC60" s="584"/>
    </row>
    <row r="61" spans="1:59" ht="27" customHeight="1" thickBot="1">
      <c r="A61" s="246"/>
      <c r="B61" s="315" t="s">
        <v>40</v>
      </c>
      <c r="C61" s="640" t="s">
        <v>84</v>
      </c>
      <c r="D61" s="641"/>
      <c r="E61" s="641"/>
      <c r="F61" s="641"/>
      <c r="G61" s="641"/>
      <c r="H61" s="641"/>
      <c r="I61" s="641"/>
      <c r="J61" s="641"/>
      <c r="K61" s="641"/>
      <c r="L61" s="641"/>
      <c r="M61" s="641"/>
      <c r="N61" s="641"/>
      <c r="O61" s="641"/>
      <c r="P61" s="641"/>
      <c r="Q61" s="641"/>
      <c r="R61" s="641"/>
      <c r="S61" s="642"/>
      <c r="T61" s="643"/>
      <c r="U61" s="644"/>
      <c r="V61" s="644"/>
      <c r="W61" s="644"/>
      <c r="X61" s="644"/>
      <c r="Y61" s="645"/>
      <c r="Z61" s="266" t="s">
        <v>32</v>
      </c>
      <c r="AA61" s="264" t="s">
        <v>39</v>
      </c>
      <c r="AB61" s="639"/>
      <c r="AC61" s="316"/>
      <c r="AD61" s="317"/>
      <c r="AE61" s="317"/>
      <c r="AF61" s="317"/>
      <c r="AG61" s="317"/>
      <c r="AH61" s="317"/>
      <c r="AI61" s="317"/>
      <c r="AJ61" s="317"/>
      <c r="AK61" s="317"/>
      <c r="AL61" s="246"/>
      <c r="AM61" s="585"/>
      <c r="AN61" s="586"/>
      <c r="AO61" s="586"/>
      <c r="AP61" s="586"/>
      <c r="AQ61" s="586"/>
      <c r="AR61" s="586"/>
      <c r="AS61" s="586"/>
      <c r="AT61" s="586"/>
      <c r="AU61" s="586"/>
      <c r="AV61" s="586"/>
      <c r="AW61" s="586"/>
      <c r="AX61" s="586"/>
      <c r="AY61" s="586"/>
      <c r="AZ61" s="586"/>
      <c r="BA61" s="586"/>
      <c r="BB61" s="586"/>
      <c r="BC61" s="587"/>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581" t="s">
        <v>2328</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682" t="s">
        <v>2329</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46"/>
    </row>
    <row r="67" spans="1:81" ht="23.25" customHeight="1" thickBot="1">
      <c r="A67" s="246"/>
      <c r="B67" s="683" t="s">
        <v>87</v>
      </c>
      <c r="C67" s="684"/>
      <c r="D67" s="684"/>
      <c r="E67" s="684"/>
      <c r="F67" s="684"/>
      <c r="G67" s="684"/>
      <c r="H67" s="684"/>
      <c r="I67" s="684"/>
      <c r="J67" s="684"/>
      <c r="K67" s="684"/>
      <c r="L67" s="684"/>
      <c r="M67" s="684"/>
      <c r="N67" s="684"/>
      <c r="O67" s="684"/>
      <c r="P67" s="684"/>
      <c r="Q67" s="684"/>
      <c r="R67" s="684"/>
      <c r="S67" s="685"/>
      <c r="T67" s="686">
        <f>SUM('別紙様式6-2 事業所個票１:事業所個票10'!BV51)</f>
        <v>0</v>
      </c>
      <c r="U67" s="687"/>
      <c r="V67" s="687"/>
      <c r="W67" s="687"/>
      <c r="X67" s="687"/>
      <c r="Y67" s="322" t="s">
        <v>32</v>
      </c>
      <c r="Z67" s="323" t="s">
        <v>39</v>
      </c>
      <c r="AA67" s="324"/>
      <c r="AB67" s="246"/>
      <c r="AC67" s="246"/>
      <c r="AD67" s="246"/>
      <c r="AE67" s="246"/>
      <c r="AF67" s="246"/>
      <c r="AG67" s="246" t="s">
        <v>39</v>
      </c>
      <c r="AH67" s="325" t="str">
        <f>IF(T68&lt;T67,"×","")</f>
        <v/>
      </c>
      <c r="AI67" s="246"/>
      <c r="AJ67" s="246"/>
      <c r="AK67" s="246"/>
      <c r="AL67" s="246"/>
      <c r="AM67" s="602" t="s">
        <v>2330</v>
      </c>
      <c r="AN67" s="688"/>
      <c r="AO67" s="688"/>
      <c r="AP67" s="688"/>
      <c r="AQ67" s="688"/>
      <c r="AR67" s="688"/>
      <c r="AS67" s="688"/>
      <c r="AT67" s="688"/>
      <c r="AU67" s="688"/>
      <c r="AV67" s="688"/>
      <c r="AW67" s="688"/>
      <c r="AX67" s="688"/>
      <c r="AY67" s="688"/>
      <c r="AZ67" s="688"/>
      <c r="BA67" s="688"/>
      <c r="BB67" s="688"/>
      <c r="BC67" s="689"/>
    </row>
    <row r="68" spans="1:81" ht="23.25" customHeight="1" thickBot="1">
      <c r="A68" s="246"/>
      <c r="B68" s="690" t="s">
        <v>2331</v>
      </c>
      <c r="C68" s="691"/>
      <c r="D68" s="691"/>
      <c r="E68" s="691"/>
      <c r="F68" s="691"/>
      <c r="G68" s="691"/>
      <c r="H68" s="691"/>
      <c r="I68" s="691"/>
      <c r="J68" s="691"/>
      <c r="K68" s="691"/>
      <c r="L68" s="691"/>
      <c r="M68" s="691"/>
      <c r="N68" s="691"/>
      <c r="O68" s="691"/>
      <c r="P68" s="691"/>
      <c r="Q68" s="691"/>
      <c r="R68" s="691"/>
      <c r="S68" s="691"/>
      <c r="T68" s="692"/>
      <c r="U68" s="693"/>
      <c r="V68" s="693"/>
      <c r="W68" s="693"/>
      <c r="X68" s="694"/>
      <c r="Y68" s="326" t="s">
        <v>32</v>
      </c>
      <c r="Z68" s="246"/>
      <c r="AA68" s="327" t="s">
        <v>69</v>
      </c>
      <c r="AB68" s="695">
        <f>IFERROR(T69/T67*100,0)</f>
        <v>0</v>
      </c>
      <c r="AC68" s="696"/>
      <c r="AD68" s="697"/>
      <c r="AE68" s="328" t="s">
        <v>88</v>
      </c>
      <c r="AF68" s="328" t="s">
        <v>70</v>
      </c>
      <c r="AG68" s="246" t="s">
        <v>39</v>
      </c>
      <c r="AH68" s="273" t="str">
        <f>IF(T67=0,"",(IF(AB68&gt;=200/3,"○","×")))</f>
        <v/>
      </c>
      <c r="AI68" s="311"/>
      <c r="AJ68" s="311"/>
      <c r="AK68" s="311"/>
      <c r="AL68" s="246"/>
      <c r="AM68" s="602" t="s">
        <v>2332</v>
      </c>
      <c r="AN68" s="688"/>
      <c r="AO68" s="688"/>
      <c r="AP68" s="688"/>
      <c r="AQ68" s="688"/>
      <c r="AR68" s="688"/>
      <c r="AS68" s="688"/>
      <c r="AT68" s="688"/>
      <c r="AU68" s="688"/>
      <c r="AV68" s="688"/>
      <c r="AW68" s="688"/>
      <c r="AX68" s="688"/>
      <c r="AY68" s="688"/>
      <c r="AZ68" s="688"/>
      <c r="BA68" s="688"/>
      <c r="BB68" s="688"/>
      <c r="BC68" s="689"/>
    </row>
    <row r="69" spans="1:81" ht="19.5" customHeight="1" thickBot="1">
      <c r="A69" s="246"/>
      <c r="B69" s="329"/>
      <c r="C69" s="673" t="s">
        <v>2333</v>
      </c>
      <c r="D69" s="673"/>
      <c r="E69" s="673"/>
      <c r="F69" s="673"/>
      <c r="G69" s="673"/>
      <c r="H69" s="673"/>
      <c r="I69" s="673"/>
      <c r="J69" s="673"/>
      <c r="K69" s="673"/>
      <c r="L69" s="673"/>
      <c r="M69" s="673"/>
      <c r="N69" s="673"/>
      <c r="O69" s="673"/>
      <c r="P69" s="673"/>
      <c r="Q69" s="673"/>
      <c r="R69" s="673"/>
      <c r="S69" s="673"/>
      <c r="T69" s="675"/>
      <c r="U69" s="676"/>
      <c r="V69" s="676"/>
      <c r="W69" s="676"/>
      <c r="X69" s="677"/>
      <c r="Y69" s="330" t="s">
        <v>32</v>
      </c>
      <c r="Z69" s="331" t="s">
        <v>39</v>
      </c>
      <c r="AA69" s="98"/>
      <c r="AB69" s="332"/>
      <c r="AC69" s="333"/>
      <c r="AD69" s="334"/>
      <c r="AE69" s="334"/>
      <c r="AF69" s="328"/>
      <c r="AG69" s="246"/>
      <c r="AH69" s="246"/>
      <c r="AI69" s="311"/>
      <c r="AJ69" s="246"/>
      <c r="AK69" s="311"/>
      <c r="AL69" s="311"/>
    </row>
    <row r="70" spans="1:81" ht="16.5" customHeight="1">
      <c r="A70" s="246"/>
      <c r="B70" s="335"/>
      <c r="C70" s="674"/>
      <c r="D70" s="674"/>
      <c r="E70" s="674"/>
      <c r="F70" s="674"/>
      <c r="G70" s="674"/>
      <c r="H70" s="674"/>
      <c r="I70" s="674"/>
      <c r="J70" s="674"/>
      <c r="K70" s="674"/>
      <c r="L70" s="674"/>
      <c r="M70" s="674"/>
      <c r="N70" s="674"/>
      <c r="O70" s="674"/>
      <c r="P70" s="674"/>
      <c r="Q70" s="674"/>
      <c r="R70" s="674"/>
      <c r="S70" s="674"/>
      <c r="T70" s="336" t="s">
        <v>69</v>
      </c>
      <c r="U70" s="678">
        <f>T69/10</f>
        <v>0</v>
      </c>
      <c r="V70" s="678"/>
      <c r="W70" s="678"/>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679" t="s">
        <v>89</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246"/>
    </row>
    <row r="73" spans="1:81" s="338" customFormat="1" ht="14.25" customHeight="1">
      <c r="A73" s="280"/>
      <c r="B73" s="280"/>
      <c r="C73" s="318" t="s">
        <v>90</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85</v>
      </c>
      <c r="D74" s="681" t="s">
        <v>2334</v>
      </c>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320"/>
      <c r="AM74" s="159" t="b">
        <v>0</v>
      </c>
      <c r="AN74" s="611" t="s">
        <v>2237</v>
      </c>
      <c r="AO74" s="611"/>
      <c r="AP74" s="611"/>
      <c r="AQ74" s="339"/>
      <c r="AR74" s="340" t="str">
        <f>IF(SUM('別紙様式6-2 事業所個票１:事業所個票10'!CI3)&gt;=1,"該当","")</f>
        <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698"/>
      <c r="D75" s="699"/>
      <c r="E75" s="700" t="s">
        <v>2335</v>
      </c>
      <c r="F75" s="700"/>
      <c r="G75" s="700"/>
      <c r="H75" s="700"/>
      <c r="I75" s="700"/>
      <c r="J75" s="700"/>
      <c r="K75" s="700"/>
      <c r="L75" s="700"/>
      <c r="M75" s="700"/>
      <c r="N75" s="700"/>
      <c r="O75" s="700"/>
      <c r="P75" s="700"/>
      <c r="Q75" s="700"/>
      <c r="R75" s="700"/>
      <c r="S75" s="700"/>
      <c r="T75" s="700"/>
      <c r="U75" s="700"/>
      <c r="V75" s="700"/>
      <c r="W75" s="700"/>
      <c r="X75" s="576"/>
      <c r="Y75" s="169" t="s">
        <v>39</v>
      </c>
      <c r="Z75" s="273" t="str">
        <f>IF(AR74&lt;&gt;"該当","",IF(AM74=TRUE,"○","×"))</f>
        <v/>
      </c>
      <c r="AA75" s="341"/>
      <c r="AB75" s="341"/>
      <c r="AC75" s="341"/>
      <c r="AD75" s="341"/>
      <c r="AE75" s="341"/>
      <c r="AF75" s="341"/>
      <c r="AG75" s="341"/>
      <c r="AH75" s="341"/>
      <c r="AI75" s="341"/>
      <c r="AJ75" s="341"/>
      <c r="AK75" s="341"/>
      <c r="AL75" s="341"/>
      <c r="AM75" s="602" t="s">
        <v>86</v>
      </c>
      <c r="AN75" s="579"/>
      <c r="AO75" s="579"/>
      <c r="AP75" s="579"/>
      <c r="AQ75" s="579"/>
      <c r="AR75" s="701"/>
      <c r="AS75" s="701"/>
      <c r="AT75" s="579"/>
      <c r="AU75" s="579"/>
      <c r="AV75" s="579"/>
      <c r="AW75" s="579"/>
      <c r="AX75" s="579"/>
      <c r="AY75" s="579"/>
      <c r="AZ75" s="579"/>
      <c r="BA75" s="579"/>
      <c r="BB75" s="579"/>
      <c r="BC75" s="580"/>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2336</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85</v>
      </c>
      <c r="D78" s="581" t="s">
        <v>2337</v>
      </c>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702" t="s">
        <v>91</v>
      </c>
      <c r="D79" s="684"/>
      <c r="E79" s="684"/>
      <c r="F79" s="684"/>
      <c r="G79" s="684"/>
      <c r="H79" s="684"/>
      <c r="I79" s="684"/>
      <c r="J79" s="684"/>
      <c r="K79" s="684"/>
      <c r="L79" s="684"/>
      <c r="M79" s="684"/>
      <c r="N79" s="684"/>
      <c r="O79" s="684"/>
      <c r="P79" s="684"/>
      <c r="Q79" s="684"/>
      <c r="R79" s="684"/>
      <c r="S79" s="684"/>
      <c r="T79" s="685"/>
      <c r="U79" s="686">
        <f>SUM('別紙様式6-2 事業所個票１:事業所個票10'!BA51)</f>
        <v>0</v>
      </c>
      <c r="V79" s="687"/>
      <c r="W79" s="687"/>
      <c r="X79" s="687"/>
      <c r="Y79" s="687"/>
      <c r="Z79" s="346" t="s">
        <v>32</v>
      </c>
      <c r="AA79" s="264" t="s">
        <v>39</v>
      </c>
      <c r="AB79" s="567" t="s">
        <v>2406</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703" t="s">
        <v>92</v>
      </c>
      <c r="D80" s="703"/>
      <c r="E80" s="703"/>
      <c r="F80" s="703"/>
      <c r="G80" s="703"/>
      <c r="H80" s="703"/>
      <c r="I80" s="703"/>
      <c r="J80" s="703"/>
      <c r="K80" s="703"/>
      <c r="L80" s="703"/>
      <c r="M80" s="703"/>
      <c r="N80" s="703"/>
      <c r="O80" s="703"/>
      <c r="P80" s="703"/>
      <c r="Q80" s="703"/>
      <c r="R80" s="703"/>
      <c r="S80" s="703"/>
      <c r="T80" s="704"/>
      <c r="U80" s="686">
        <f>U81+U86</f>
        <v>0</v>
      </c>
      <c r="V80" s="687"/>
      <c r="W80" s="687"/>
      <c r="X80" s="687"/>
      <c r="Y80" s="687"/>
      <c r="Z80" s="322" t="s">
        <v>32</v>
      </c>
      <c r="AA80" s="264" t="s">
        <v>39</v>
      </c>
      <c r="AB80" s="569"/>
      <c r="AC80" s="264"/>
      <c r="AD80" s="264"/>
      <c r="AE80" s="264"/>
      <c r="AF80" s="264"/>
      <c r="AG80" s="264"/>
      <c r="AH80" s="311"/>
      <c r="AI80" s="311"/>
      <c r="AJ80" s="311"/>
      <c r="AK80" s="311"/>
      <c r="AL80" s="311"/>
      <c r="AM80" s="347"/>
    </row>
    <row r="81" spans="1:55" ht="9.75" customHeight="1" thickBot="1">
      <c r="A81" s="246"/>
      <c r="B81" s="345"/>
      <c r="C81" s="719" t="s">
        <v>93</v>
      </c>
      <c r="D81" s="720"/>
      <c r="E81" s="723" t="s">
        <v>94</v>
      </c>
      <c r="F81" s="724"/>
      <c r="G81" s="724"/>
      <c r="H81" s="724"/>
      <c r="I81" s="724"/>
      <c r="J81" s="724"/>
      <c r="K81" s="724"/>
      <c r="L81" s="724"/>
      <c r="M81" s="724"/>
      <c r="N81" s="724"/>
      <c r="O81" s="724"/>
      <c r="P81" s="724"/>
      <c r="Q81" s="724"/>
      <c r="R81" s="724"/>
      <c r="S81" s="724"/>
      <c r="T81" s="725"/>
      <c r="U81" s="729"/>
      <c r="V81" s="730"/>
      <c r="W81" s="730"/>
      <c r="X81" s="730"/>
      <c r="Y81" s="731"/>
      <c r="Z81" s="735" t="s">
        <v>32</v>
      </c>
      <c r="AA81" s="737" t="s">
        <v>39</v>
      </c>
      <c r="AB81" s="246"/>
      <c r="AC81" s="328"/>
      <c r="AD81" s="348"/>
      <c r="AE81" s="348"/>
      <c r="AF81" s="328"/>
      <c r="AG81" s="246"/>
      <c r="AH81" s="311"/>
      <c r="AI81" s="246"/>
      <c r="AJ81" s="311"/>
      <c r="AK81" s="246"/>
      <c r="AL81" s="311"/>
      <c r="AM81" s="347"/>
    </row>
    <row r="82" spans="1:55" ht="9.75" customHeight="1" thickBot="1">
      <c r="A82" s="246"/>
      <c r="B82" s="345"/>
      <c r="C82" s="719"/>
      <c r="D82" s="720"/>
      <c r="E82" s="726"/>
      <c r="F82" s="727"/>
      <c r="G82" s="727"/>
      <c r="H82" s="727"/>
      <c r="I82" s="727"/>
      <c r="J82" s="727"/>
      <c r="K82" s="727"/>
      <c r="L82" s="727"/>
      <c r="M82" s="727"/>
      <c r="N82" s="727"/>
      <c r="O82" s="727"/>
      <c r="P82" s="727"/>
      <c r="Q82" s="727"/>
      <c r="R82" s="727"/>
      <c r="S82" s="727"/>
      <c r="T82" s="728"/>
      <c r="U82" s="732"/>
      <c r="V82" s="733"/>
      <c r="W82" s="733"/>
      <c r="X82" s="733"/>
      <c r="Y82" s="734"/>
      <c r="Z82" s="736"/>
      <c r="AA82" s="737"/>
      <c r="AB82" s="738" t="s">
        <v>69</v>
      </c>
      <c r="AC82" s="705">
        <f>IFERROR(U83/U81*100,0)</f>
        <v>0</v>
      </c>
      <c r="AD82" s="706"/>
      <c r="AE82" s="707"/>
      <c r="AF82" s="711" t="s">
        <v>88</v>
      </c>
      <c r="AG82" s="711" t="s">
        <v>70</v>
      </c>
      <c r="AH82" s="712" t="s">
        <v>39</v>
      </c>
      <c r="AI82" s="567" t="s">
        <v>2406</v>
      </c>
      <c r="AJ82" s="311"/>
      <c r="AK82" s="246"/>
      <c r="AL82" s="311"/>
      <c r="AM82" s="713" t="s">
        <v>2338</v>
      </c>
      <c r="AN82" s="714"/>
      <c r="AO82" s="714"/>
      <c r="AP82" s="714"/>
      <c r="AQ82" s="714"/>
      <c r="AR82" s="714"/>
      <c r="AS82" s="714"/>
      <c r="AT82" s="714"/>
      <c r="AU82" s="714"/>
      <c r="AV82" s="714"/>
      <c r="AW82" s="714"/>
      <c r="AX82" s="714"/>
      <c r="AY82" s="714"/>
      <c r="AZ82" s="714"/>
      <c r="BA82" s="714"/>
      <c r="BB82" s="714"/>
      <c r="BC82" s="715"/>
    </row>
    <row r="83" spans="1:55" ht="9.75" customHeight="1" thickBot="1">
      <c r="A83" s="246"/>
      <c r="B83" s="345"/>
      <c r="C83" s="719"/>
      <c r="D83" s="720"/>
      <c r="E83" s="300"/>
      <c r="F83" s="739" t="s">
        <v>2339</v>
      </c>
      <c r="G83" s="740"/>
      <c r="H83" s="740"/>
      <c r="I83" s="740"/>
      <c r="J83" s="740"/>
      <c r="K83" s="740"/>
      <c r="L83" s="740"/>
      <c r="M83" s="740"/>
      <c r="N83" s="740"/>
      <c r="O83" s="740"/>
      <c r="P83" s="740"/>
      <c r="Q83" s="740"/>
      <c r="R83" s="740"/>
      <c r="S83" s="740"/>
      <c r="T83" s="740"/>
      <c r="U83" s="744"/>
      <c r="V83" s="745"/>
      <c r="W83" s="745"/>
      <c r="X83" s="745"/>
      <c r="Y83" s="746"/>
      <c r="Z83" s="747" t="s">
        <v>32</v>
      </c>
      <c r="AA83" s="737" t="s">
        <v>39</v>
      </c>
      <c r="AB83" s="738"/>
      <c r="AC83" s="708"/>
      <c r="AD83" s="709"/>
      <c r="AE83" s="710"/>
      <c r="AF83" s="711"/>
      <c r="AG83" s="711"/>
      <c r="AH83" s="712"/>
      <c r="AI83" s="569"/>
      <c r="AJ83" s="311"/>
      <c r="AK83" s="246"/>
      <c r="AL83" s="311"/>
      <c r="AM83" s="716"/>
      <c r="AN83" s="717"/>
      <c r="AO83" s="717"/>
      <c r="AP83" s="717"/>
      <c r="AQ83" s="717"/>
      <c r="AR83" s="717"/>
      <c r="AS83" s="717"/>
      <c r="AT83" s="717"/>
      <c r="AU83" s="717"/>
      <c r="AV83" s="717"/>
      <c r="AW83" s="717"/>
      <c r="AX83" s="717"/>
      <c r="AY83" s="717"/>
      <c r="AZ83" s="717"/>
      <c r="BA83" s="717"/>
      <c r="BB83" s="717"/>
      <c r="BC83" s="718"/>
    </row>
    <row r="84" spans="1:55" ht="9.75" customHeight="1" thickBot="1">
      <c r="A84" s="246"/>
      <c r="B84" s="345"/>
      <c r="C84" s="719"/>
      <c r="D84" s="720"/>
      <c r="E84" s="349"/>
      <c r="F84" s="741"/>
      <c r="G84" s="681"/>
      <c r="H84" s="681"/>
      <c r="I84" s="681"/>
      <c r="J84" s="681"/>
      <c r="K84" s="681"/>
      <c r="L84" s="681"/>
      <c r="M84" s="681"/>
      <c r="N84" s="681"/>
      <c r="O84" s="681"/>
      <c r="P84" s="681"/>
      <c r="Q84" s="681"/>
      <c r="R84" s="681"/>
      <c r="S84" s="681"/>
      <c r="T84" s="681"/>
      <c r="U84" s="732"/>
      <c r="V84" s="733"/>
      <c r="W84" s="733"/>
      <c r="X84" s="733"/>
      <c r="Y84" s="734"/>
      <c r="Z84" s="748"/>
      <c r="AA84" s="737"/>
      <c r="AB84" s="246"/>
      <c r="AC84" s="246"/>
      <c r="AD84" s="246"/>
      <c r="AE84" s="246"/>
      <c r="AF84" s="246"/>
      <c r="AG84" s="246"/>
      <c r="AH84" s="246"/>
      <c r="AI84" s="246"/>
      <c r="AJ84" s="311"/>
      <c r="AK84" s="311"/>
      <c r="AL84" s="311"/>
    </row>
    <row r="85" spans="1:55" ht="15" customHeight="1" thickBot="1">
      <c r="A85" s="246"/>
      <c r="B85" s="345"/>
      <c r="C85" s="721"/>
      <c r="D85" s="722"/>
      <c r="E85" s="350"/>
      <c r="F85" s="742"/>
      <c r="G85" s="743"/>
      <c r="H85" s="743"/>
      <c r="I85" s="743"/>
      <c r="J85" s="743"/>
      <c r="K85" s="743"/>
      <c r="L85" s="743"/>
      <c r="M85" s="743"/>
      <c r="N85" s="743"/>
      <c r="O85" s="743"/>
      <c r="P85" s="743"/>
      <c r="Q85" s="743"/>
      <c r="R85" s="743"/>
      <c r="S85" s="743"/>
      <c r="T85" s="743"/>
      <c r="U85" s="351" t="s">
        <v>69</v>
      </c>
      <c r="V85" s="749">
        <f>U83/2</f>
        <v>0</v>
      </c>
      <c r="W85" s="749"/>
      <c r="X85" s="749"/>
      <c r="Y85" s="100" t="s">
        <v>32</v>
      </c>
      <c r="Z85" s="3" t="s">
        <v>70</v>
      </c>
      <c r="AA85" s="101"/>
      <c r="AB85" s="332"/>
      <c r="AC85" s="332"/>
      <c r="AD85" s="333"/>
      <c r="AE85" s="750"/>
      <c r="AF85" s="750"/>
      <c r="AG85" s="328"/>
      <c r="AH85" s="246"/>
      <c r="AI85" s="337"/>
      <c r="AJ85" s="311"/>
      <c r="AK85" s="311"/>
      <c r="AL85" s="311"/>
      <c r="AM85" s="347"/>
    </row>
    <row r="86" spans="1:55" ht="9.75" customHeight="1" thickBot="1">
      <c r="A86" s="246"/>
      <c r="B86" s="345"/>
      <c r="C86" s="751" t="s">
        <v>95</v>
      </c>
      <c r="D86" s="752"/>
      <c r="E86" s="723" t="s">
        <v>96</v>
      </c>
      <c r="F86" s="724"/>
      <c r="G86" s="724"/>
      <c r="H86" s="724"/>
      <c r="I86" s="724"/>
      <c r="J86" s="724"/>
      <c r="K86" s="724"/>
      <c r="L86" s="724"/>
      <c r="M86" s="724"/>
      <c r="N86" s="724"/>
      <c r="O86" s="724"/>
      <c r="P86" s="724"/>
      <c r="Q86" s="724"/>
      <c r="R86" s="724"/>
      <c r="S86" s="724"/>
      <c r="T86" s="725"/>
      <c r="U86" s="729"/>
      <c r="V86" s="730"/>
      <c r="W86" s="730"/>
      <c r="X86" s="730"/>
      <c r="Y86" s="731"/>
      <c r="Z86" s="754" t="s">
        <v>32</v>
      </c>
      <c r="AA86" s="737" t="s">
        <v>39</v>
      </c>
      <c r="AB86" s="332"/>
      <c r="AC86" s="246"/>
      <c r="AD86" s="328"/>
      <c r="AE86" s="348"/>
      <c r="AF86" s="348"/>
      <c r="AG86" s="328"/>
      <c r="AH86" s="246"/>
      <c r="AI86" s="246"/>
      <c r="AJ86" s="311"/>
      <c r="AK86" s="311"/>
      <c r="AL86" s="311"/>
      <c r="AM86" s="347"/>
    </row>
    <row r="87" spans="1:55" ht="9.75" customHeight="1" thickBot="1">
      <c r="A87" s="246"/>
      <c r="B87" s="345"/>
      <c r="C87" s="753"/>
      <c r="D87" s="720"/>
      <c r="E87" s="726"/>
      <c r="F87" s="727"/>
      <c r="G87" s="727"/>
      <c r="H87" s="727"/>
      <c r="I87" s="727"/>
      <c r="J87" s="727"/>
      <c r="K87" s="727"/>
      <c r="L87" s="727"/>
      <c r="M87" s="727"/>
      <c r="N87" s="727"/>
      <c r="O87" s="727"/>
      <c r="P87" s="727"/>
      <c r="Q87" s="727"/>
      <c r="R87" s="727"/>
      <c r="S87" s="727"/>
      <c r="T87" s="728"/>
      <c r="U87" s="732"/>
      <c r="V87" s="733"/>
      <c r="W87" s="733"/>
      <c r="X87" s="733"/>
      <c r="Y87" s="734"/>
      <c r="Z87" s="755"/>
      <c r="AA87" s="737"/>
      <c r="AB87" s="738" t="s">
        <v>69</v>
      </c>
      <c r="AC87" s="705">
        <f>IFERROR(U88/U86*100,0)</f>
        <v>0</v>
      </c>
      <c r="AD87" s="706"/>
      <c r="AE87" s="707"/>
      <c r="AF87" s="711" t="s">
        <v>88</v>
      </c>
      <c r="AG87" s="711" t="s">
        <v>70</v>
      </c>
      <c r="AH87" s="712" t="s">
        <v>39</v>
      </c>
      <c r="AI87" s="567" t="s">
        <v>2406</v>
      </c>
      <c r="AJ87" s="311"/>
      <c r="AK87" s="311"/>
      <c r="AL87" s="311"/>
      <c r="AM87" s="713" t="s">
        <v>2340</v>
      </c>
      <c r="AN87" s="714"/>
      <c r="AO87" s="714"/>
      <c r="AP87" s="714"/>
      <c r="AQ87" s="714"/>
      <c r="AR87" s="714"/>
      <c r="AS87" s="714"/>
      <c r="AT87" s="714"/>
      <c r="AU87" s="714"/>
      <c r="AV87" s="714"/>
      <c r="AW87" s="714"/>
      <c r="AX87" s="714"/>
      <c r="AY87" s="714"/>
      <c r="AZ87" s="714"/>
      <c r="BA87" s="714"/>
      <c r="BB87" s="714"/>
      <c r="BC87" s="715"/>
    </row>
    <row r="88" spans="1:55" ht="9.75" customHeight="1" thickBot="1">
      <c r="A88" s="246"/>
      <c r="B88" s="345"/>
      <c r="C88" s="753"/>
      <c r="D88" s="720"/>
      <c r="E88" s="352"/>
      <c r="F88" s="739" t="s">
        <v>2341</v>
      </c>
      <c r="G88" s="740"/>
      <c r="H88" s="740"/>
      <c r="I88" s="740"/>
      <c r="J88" s="740"/>
      <c r="K88" s="740"/>
      <c r="L88" s="740"/>
      <c r="M88" s="740"/>
      <c r="N88" s="740"/>
      <c r="O88" s="740"/>
      <c r="P88" s="740"/>
      <c r="Q88" s="740"/>
      <c r="R88" s="740"/>
      <c r="S88" s="740"/>
      <c r="T88" s="740"/>
      <c r="U88" s="744"/>
      <c r="V88" s="745"/>
      <c r="W88" s="745"/>
      <c r="X88" s="745"/>
      <c r="Y88" s="746"/>
      <c r="Z88" s="756" t="s">
        <v>32</v>
      </c>
      <c r="AA88" s="737" t="s">
        <v>39</v>
      </c>
      <c r="AB88" s="738"/>
      <c r="AC88" s="708"/>
      <c r="AD88" s="709"/>
      <c r="AE88" s="710"/>
      <c r="AF88" s="711"/>
      <c r="AG88" s="711"/>
      <c r="AH88" s="712"/>
      <c r="AI88" s="569"/>
      <c r="AJ88" s="311"/>
      <c r="AK88" s="311"/>
      <c r="AL88" s="311"/>
      <c r="AM88" s="716"/>
      <c r="AN88" s="717"/>
      <c r="AO88" s="717"/>
      <c r="AP88" s="717"/>
      <c r="AQ88" s="717"/>
      <c r="AR88" s="717"/>
      <c r="AS88" s="717"/>
      <c r="AT88" s="717"/>
      <c r="AU88" s="717"/>
      <c r="AV88" s="717"/>
      <c r="AW88" s="717"/>
      <c r="AX88" s="717"/>
      <c r="AY88" s="717"/>
      <c r="AZ88" s="717"/>
      <c r="BA88" s="717"/>
      <c r="BB88" s="717"/>
      <c r="BC88" s="718"/>
    </row>
    <row r="89" spans="1:55" ht="9.75" customHeight="1" thickBot="1">
      <c r="A89" s="246"/>
      <c r="B89" s="345"/>
      <c r="C89" s="719"/>
      <c r="D89" s="720"/>
      <c r="E89" s="353"/>
      <c r="F89" s="741"/>
      <c r="G89" s="681"/>
      <c r="H89" s="681"/>
      <c r="I89" s="681"/>
      <c r="J89" s="681"/>
      <c r="K89" s="681"/>
      <c r="L89" s="681"/>
      <c r="M89" s="681"/>
      <c r="N89" s="681"/>
      <c r="O89" s="681"/>
      <c r="P89" s="681"/>
      <c r="Q89" s="681"/>
      <c r="R89" s="681"/>
      <c r="S89" s="681"/>
      <c r="T89" s="681"/>
      <c r="U89" s="732"/>
      <c r="V89" s="733"/>
      <c r="W89" s="733"/>
      <c r="X89" s="733"/>
      <c r="Y89" s="734"/>
      <c r="Z89" s="757"/>
      <c r="AA89" s="737"/>
      <c r="AB89" s="246"/>
      <c r="AC89" s="246"/>
      <c r="AD89" s="246"/>
      <c r="AE89" s="246"/>
      <c r="AF89" s="246"/>
      <c r="AG89" s="246"/>
      <c r="AH89" s="246"/>
      <c r="AI89" s="246"/>
      <c r="AJ89" s="311"/>
      <c r="AK89" s="311"/>
      <c r="AL89" s="311"/>
    </row>
    <row r="90" spans="1:55" ht="16.5" customHeight="1">
      <c r="A90" s="246"/>
      <c r="B90" s="345"/>
      <c r="C90" s="721"/>
      <c r="D90" s="722"/>
      <c r="E90" s="354"/>
      <c r="F90" s="742"/>
      <c r="G90" s="743"/>
      <c r="H90" s="743"/>
      <c r="I90" s="743"/>
      <c r="J90" s="743"/>
      <c r="K90" s="743"/>
      <c r="L90" s="743"/>
      <c r="M90" s="743"/>
      <c r="N90" s="743"/>
      <c r="O90" s="743"/>
      <c r="P90" s="743"/>
      <c r="Q90" s="743"/>
      <c r="R90" s="743"/>
      <c r="S90" s="743"/>
      <c r="T90" s="743"/>
      <c r="U90" s="336" t="s">
        <v>69</v>
      </c>
      <c r="V90" s="678">
        <f>U88/2</f>
        <v>0</v>
      </c>
      <c r="W90" s="678"/>
      <c r="X90" s="678"/>
      <c r="Y90" s="99" t="s">
        <v>32</v>
      </c>
      <c r="Z90" s="4" t="s">
        <v>70</v>
      </c>
      <c r="AA90" s="101"/>
      <c r="AB90" s="332"/>
      <c r="AC90" s="333"/>
      <c r="AD90" s="750"/>
      <c r="AE90" s="750"/>
      <c r="AF90" s="328"/>
      <c r="AG90" s="246"/>
      <c r="AH90" s="246"/>
      <c r="AI90" s="355"/>
      <c r="AJ90" s="311"/>
      <c r="AK90" s="311"/>
      <c r="AL90" s="311"/>
      <c r="AM90" s="347"/>
    </row>
    <row r="91" spans="1:55" ht="6.75" customHeight="1">
      <c r="A91" s="246"/>
      <c r="B91" s="314" t="s">
        <v>97</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67" t="s">
        <v>98</v>
      </c>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357"/>
      <c r="AM92" s="358"/>
    </row>
    <row r="93" spans="1:55" s="255" customFormat="1" ht="14.25" thickBot="1">
      <c r="A93" s="254"/>
      <c r="B93" s="318" t="s">
        <v>99</v>
      </c>
      <c r="C93" s="297"/>
      <c r="D93" s="297"/>
      <c r="E93" s="297"/>
      <c r="F93" s="297"/>
      <c r="G93" s="297"/>
      <c r="H93" s="297"/>
      <c r="I93" s="297"/>
      <c r="J93" s="297"/>
      <c r="K93" s="297"/>
      <c r="L93" s="297"/>
      <c r="M93" s="297"/>
      <c r="N93" s="297"/>
      <c r="O93" s="297"/>
      <c r="P93" s="297"/>
      <c r="Q93" s="297"/>
      <c r="R93" s="360" t="s">
        <v>85</v>
      </c>
      <c r="S93" s="361" t="s">
        <v>100</v>
      </c>
      <c r="T93" s="254"/>
      <c r="U93" s="297"/>
      <c r="V93" s="297"/>
      <c r="W93" s="297"/>
      <c r="X93" s="297"/>
      <c r="Y93" s="297"/>
      <c r="Z93" s="297"/>
      <c r="AA93" s="297"/>
      <c r="AB93" s="297"/>
      <c r="AC93" s="297"/>
      <c r="AD93" s="297"/>
      <c r="AE93" s="297"/>
      <c r="AF93" s="297"/>
      <c r="AG93" s="297"/>
      <c r="AH93" s="297"/>
      <c r="AI93" s="768" t="str">
        <f>IF(SUM('別紙様式6-2 事業所個票１:事業所個票10'!CI4)&gt;=1,"該当","")</f>
        <v/>
      </c>
      <c r="AJ93" s="769"/>
      <c r="AK93" s="770"/>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101</v>
      </c>
      <c r="C95" s="364"/>
      <c r="D95" s="364"/>
      <c r="E95" s="364"/>
      <c r="F95" s="364"/>
      <c r="G95" s="364"/>
      <c r="H95" s="364"/>
      <c r="I95" s="364"/>
      <c r="J95" s="364"/>
      <c r="K95" s="364"/>
      <c r="L95" s="364"/>
      <c r="M95" s="364"/>
      <c r="N95" s="364"/>
      <c r="O95" s="364"/>
      <c r="P95" s="364"/>
      <c r="Q95" s="364"/>
      <c r="R95" s="360" t="s">
        <v>85</v>
      </c>
      <c r="S95" s="361" t="s">
        <v>102</v>
      </c>
      <c r="T95" s="254"/>
      <c r="U95" s="364"/>
      <c r="V95" s="364"/>
      <c r="W95" s="364"/>
      <c r="X95" s="364"/>
      <c r="Y95" s="364"/>
      <c r="Z95" s="364"/>
      <c r="AA95" s="364"/>
      <c r="AB95" s="364"/>
      <c r="AC95" s="364"/>
      <c r="AD95" s="364"/>
      <c r="AE95" s="364"/>
      <c r="AF95" s="364"/>
      <c r="AG95" s="364"/>
      <c r="AH95" s="364"/>
      <c r="AI95" s="768" t="str">
        <f>IF(SUM('別紙様式6-2 事業所個票１:事業所個票10'!CI4)=0,"該当","")</f>
        <v>該当</v>
      </c>
      <c r="AJ95" s="769"/>
      <c r="AK95" s="770"/>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71" t="s">
        <v>103</v>
      </c>
      <c r="D97" s="771"/>
      <c r="E97" s="771"/>
      <c r="F97" s="771"/>
      <c r="G97" s="771"/>
      <c r="H97" s="771"/>
      <c r="I97" s="771"/>
      <c r="J97" s="771"/>
      <c r="K97" s="771"/>
      <c r="L97" s="771"/>
      <c r="M97" s="771"/>
      <c r="N97" s="771"/>
      <c r="O97" s="771"/>
      <c r="P97" s="771"/>
      <c r="Q97" s="771"/>
      <c r="R97" s="771"/>
      <c r="S97" s="771"/>
      <c r="T97" s="771"/>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759"/>
      <c r="D98" s="760"/>
      <c r="E98" s="613" t="s">
        <v>104</v>
      </c>
      <c r="F98" s="613"/>
      <c r="G98" s="613"/>
      <c r="H98" s="613"/>
      <c r="I98" s="613"/>
      <c r="J98" s="613"/>
      <c r="K98" s="613"/>
      <c r="L98" s="613"/>
      <c r="M98" s="613"/>
      <c r="N98" s="613"/>
      <c r="O98" s="613"/>
      <c r="P98" s="613"/>
      <c r="Q98" s="613"/>
      <c r="R98" s="77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2231</v>
      </c>
    </row>
    <row r="99" spans="1:55" s="255" customFormat="1" ht="16.5" customHeight="1">
      <c r="A99" s="254"/>
      <c r="B99" s="369"/>
      <c r="C99" s="370" t="s">
        <v>105</v>
      </c>
      <c r="D99" s="371" t="s">
        <v>106</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0</v>
      </c>
      <c r="AN99" s="611" t="s">
        <v>2237</v>
      </c>
      <c r="AO99" s="611"/>
      <c r="AP99" s="611"/>
    </row>
    <row r="100" spans="1:55" s="255" customFormat="1" ht="16.5" customHeight="1">
      <c r="A100" s="254"/>
      <c r="B100" s="369"/>
      <c r="C100" s="374" t="s">
        <v>107</v>
      </c>
      <c r="D100" s="375" t="s">
        <v>108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611" t="s">
        <v>2238</v>
      </c>
      <c r="AO100" s="611"/>
      <c r="AP100" s="611"/>
    </row>
    <row r="101" spans="1:55" s="255" customFormat="1" ht="16.5" customHeight="1">
      <c r="A101" s="254"/>
      <c r="B101" s="369"/>
      <c r="C101" s="380" t="s">
        <v>109</v>
      </c>
      <c r="D101" s="381" t="s">
        <v>110</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58" t="s">
        <v>111</v>
      </c>
      <c r="D103" s="758"/>
      <c r="E103" s="758"/>
      <c r="F103" s="758"/>
      <c r="G103" s="758"/>
      <c r="H103" s="758"/>
      <c r="I103" s="758"/>
      <c r="J103" s="758"/>
      <c r="K103" s="758"/>
      <c r="L103" s="314"/>
      <c r="M103" s="759"/>
      <c r="N103" s="760"/>
      <c r="O103" s="761" t="s">
        <v>112</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3"/>
      <c r="AK103" s="273" t="str">
        <f>IF(T98="○","",(IF(AM100=TRUE,"○","×")))</f>
        <v>×</v>
      </c>
      <c r="AL103" s="254"/>
      <c r="AM103" s="764" t="s">
        <v>2147</v>
      </c>
      <c r="AN103" s="765"/>
      <c r="AO103" s="765"/>
      <c r="AP103" s="765"/>
      <c r="AQ103" s="765"/>
      <c r="AR103" s="765"/>
      <c r="AS103" s="765"/>
      <c r="AT103" s="765"/>
      <c r="AU103" s="765"/>
      <c r="AV103" s="765"/>
      <c r="AW103" s="765"/>
      <c r="AX103" s="765"/>
      <c r="AY103" s="765"/>
      <c r="AZ103" s="765"/>
      <c r="BA103" s="765"/>
      <c r="BB103" s="765"/>
      <c r="BC103" s="766"/>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71" t="s">
        <v>113</v>
      </c>
      <c r="D105" s="771"/>
      <c r="E105" s="771"/>
      <c r="F105" s="771"/>
      <c r="G105" s="771"/>
      <c r="H105" s="771"/>
      <c r="I105" s="771"/>
      <c r="J105" s="771"/>
      <c r="K105" s="771"/>
      <c r="L105" s="771"/>
      <c r="M105" s="771"/>
      <c r="N105" s="771"/>
      <c r="O105" s="771"/>
      <c r="P105" s="771"/>
      <c r="Q105" s="771"/>
      <c r="R105" s="771"/>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759"/>
      <c r="D106" s="760"/>
      <c r="E106" s="613" t="s">
        <v>114</v>
      </c>
      <c r="F106" s="613"/>
      <c r="G106" s="613"/>
      <c r="H106" s="613"/>
      <c r="I106" s="613"/>
      <c r="J106" s="613"/>
      <c r="K106" s="613"/>
      <c r="L106" s="613"/>
      <c r="M106" s="613"/>
      <c r="N106" s="613"/>
      <c r="O106" s="613"/>
      <c r="P106" s="613"/>
      <c r="Q106" s="613"/>
      <c r="R106" s="77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2231</v>
      </c>
    </row>
    <row r="107" spans="1:55" s="255" customFormat="1" ht="26.25" customHeight="1" thickBot="1">
      <c r="A107" s="254"/>
      <c r="B107" s="773"/>
      <c r="C107" s="370" t="s">
        <v>105</v>
      </c>
      <c r="D107" s="774" t="s">
        <v>115</v>
      </c>
      <c r="E107" s="775"/>
      <c r="F107" s="775"/>
      <c r="G107" s="775"/>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776"/>
      <c r="AL107" s="254"/>
      <c r="AM107" s="159" t="b">
        <v>0</v>
      </c>
      <c r="AN107" s="611" t="s">
        <v>2237</v>
      </c>
      <c r="AO107" s="611"/>
      <c r="AP107" s="611"/>
      <c r="AQ107" s="1"/>
      <c r="AR107" s="159" t="b">
        <v>0</v>
      </c>
      <c r="AS107" s="611" t="s">
        <v>2239</v>
      </c>
      <c r="AT107" s="611"/>
      <c r="AU107" s="611"/>
    </row>
    <row r="108" spans="1:55" s="255" customFormat="1" ht="25.5" customHeight="1" thickBot="1">
      <c r="A108" s="254"/>
      <c r="B108" s="773"/>
      <c r="C108" s="791"/>
      <c r="D108" s="793" t="s">
        <v>116</v>
      </c>
      <c r="E108" s="794"/>
      <c r="F108" s="794"/>
      <c r="G108" s="794"/>
      <c r="H108" s="799"/>
      <c r="I108" s="801" t="s">
        <v>33</v>
      </c>
      <c r="J108" s="803" t="s">
        <v>117</v>
      </c>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5"/>
      <c r="AL108" s="254"/>
      <c r="AM108" s="159" t="b">
        <v>0</v>
      </c>
      <c r="AN108" s="611" t="s">
        <v>2238</v>
      </c>
      <c r="AO108" s="611"/>
      <c r="AP108" s="611"/>
      <c r="AQ108" s="391"/>
      <c r="AR108" s="159" t="b">
        <v>0</v>
      </c>
      <c r="AS108" s="611" t="s">
        <v>2240</v>
      </c>
      <c r="AT108" s="611"/>
      <c r="AU108" s="611"/>
      <c r="AV108" s="391"/>
      <c r="AW108" s="391"/>
      <c r="AX108" s="391"/>
      <c r="AY108" s="391"/>
      <c r="AZ108" s="391"/>
      <c r="BA108" s="391"/>
      <c r="BB108" s="391"/>
      <c r="BC108" s="391"/>
    </row>
    <row r="109" spans="1:55" s="255" customFormat="1" ht="33" customHeight="1" thickBot="1">
      <c r="A109" s="254"/>
      <c r="B109" s="773"/>
      <c r="C109" s="791"/>
      <c r="D109" s="795"/>
      <c r="E109" s="796"/>
      <c r="F109" s="796"/>
      <c r="G109" s="796"/>
      <c r="H109" s="800"/>
      <c r="I109" s="802"/>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254"/>
      <c r="AM109" s="764" t="s">
        <v>2342</v>
      </c>
      <c r="AN109" s="786"/>
      <c r="AO109" s="786"/>
      <c r="AP109" s="786"/>
      <c r="AQ109" s="786"/>
      <c r="AR109" s="786"/>
      <c r="AS109" s="786"/>
      <c r="AT109" s="786"/>
      <c r="AU109" s="786"/>
      <c r="AV109" s="786"/>
      <c r="AW109" s="786"/>
      <c r="AX109" s="786"/>
      <c r="AY109" s="786"/>
      <c r="AZ109" s="786"/>
      <c r="BA109" s="786"/>
      <c r="BB109" s="786"/>
      <c r="BC109" s="787"/>
    </row>
    <row r="110" spans="1:55" s="255" customFormat="1" ht="19.5" customHeight="1" thickBot="1">
      <c r="A110" s="254"/>
      <c r="B110" s="773"/>
      <c r="C110" s="791"/>
      <c r="D110" s="795"/>
      <c r="E110" s="796"/>
      <c r="F110" s="796"/>
      <c r="G110" s="796"/>
      <c r="H110" s="777"/>
      <c r="I110" s="779" t="s">
        <v>40</v>
      </c>
      <c r="J110" s="392" t="s">
        <v>118</v>
      </c>
      <c r="K110" s="393"/>
      <c r="L110" s="393"/>
      <c r="M110" s="393"/>
      <c r="N110" s="393"/>
      <c r="O110" s="393"/>
      <c r="P110" s="393"/>
      <c r="Q110" s="393"/>
      <c r="R110" s="393"/>
      <c r="S110" s="781" t="s">
        <v>119</v>
      </c>
      <c r="T110" s="781"/>
      <c r="U110" s="781"/>
      <c r="V110" s="781"/>
      <c r="W110" s="781"/>
      <c r="X110" s="781"/>
      <c r="Y110" s="781"/>
      <c r="Z110" s="781"/>
      <c r="AA110" s="781"/>
      <c r="AB110" s="781"/>
      <c r="AC110" s="781"/>
      <c r="AD110" s="781"/>
      <c r="AE110" s="781"/>
      <c r="AF110" s="781"/>
      <c r="AG110" s="781"/>
      <c r="AH110" s="781"/>
      <c r="AI110" s="781"/>
      <c r="AJ110" s="781"/>
      <c r="AK110" s="782"/>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73"/>
      <c r="C111" s="792"/>
      <c r="D111" s="797"/>
      <c r="E111" s="798"/>
      <c r="F111" s="798"/>
      <c r="G111" s="798"/>
      <c r="H111" s="778"/>
      <c r="I111" s="780"/>
      <c r="J111" s="783"/>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5"/>
      <c r="AL111" s="254"/>
      <c r="AM111" s="764" t="s">
        <v>2343</v>
      </c>
      <c r="AN111" s="786"/>
      <c r="AO111" s="786"/>
      <c r="AP111" s="786"/>
      <c r="AQ111" s="786"/>
      <c r="AR111" s="786"/>
      <c r="AS111" s="786"/>
      <c r="AT111" s="786"/>
      <c r="AU111" s="786"/>
      <c r="AV111" s="786"/>
      <c r="AW111" s="786"/>
      <c r="AX111" s="786"/>
      <c r="AY111" s="786"/>
      <c r="AZ111" s="786"/>
      <c r="BA111" s="786"/>
      <c r="BB111" s="786"/>
      <c r="BC111" s="787"/>
    </row>
    <row r="112" spans="1:55" s="255" customFormat="1" ht="18" customHeight="1">
      <c r="A112" s="254"/>
      <c r="B112" s="394"/>
      <c r="C112" s="395" t="s">
        <v>107</v>
      </c>
      <c r="D112" s="381" t="s">
        <v>120</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58" t="s">
        <v>2344</v>
      </c>
      <c r="D114" s="758"/>
      <c r="E114" s="758"/>
      <c r="F114" s="758"/>
      <c r="G114" s="758"/>
      <c r="H114" s="758"/>
      <c r="I114" s="758"/>
      <c r="J114" s="758"/>
      <c r="K114" s="758"/>
      <c r="L114" s="314"/>
      <c r="M114" s="759"/>
      <c r="N114" s="760"/>
      <c r="O114" s="788" t="s">
        <v>121</v>
      </c>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90"/>
      <c r="AK114" s="273" t="str">
        <f>IF(T106="○","",(IF(AM108=TRUE,"○","×")))</f>
        <v>×</v>
      </c>
      <c r="AL114" s="254"/>
      <c r="AM114" s="764" t="s">
        <v>2148</v>
      </c>
      <c r="AN114" s="765"/>
      <c r="AO114" s="765"/>
      <c r="AP114" s="765"/>
      <c r="AQ114" s="765"/>
      <c r="AR114" s="765"/>
      <c r="AS114" s="765"/>
      <c r="AT114" s="765"/>
      <c r="AU114" s="765"/>
      <c r="AV114" s="765"/>
      <c r="AW114" s="765"/>
      <c r="AX114" s="765"/>
      <c r="AY114" s="765"/>
      <c r="AZ114" s="765"/>
      <c r="BA114" s="765"/>
      <c r="BB114" s="765"/>
      <c r="BC114" s="766"/>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67" t="s">
        <v>122</v>
      </c>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254"/>
      <c r="AM116" s="400" t="str">
        <f>IF(SUM('別紙様式6-2 事業所個票１:事業所個票10'!CI5)&gt;=1,"該当","")</f>
        <v/>
      </c>
    </row>
    <row r="117" spans="1:55" s="255" customFormat="1" ht="17.25" customHeight="1" thickBot="1">
      <c r="A117" s="254"/>
      <c r="B117" s="401" t="s">
        <v>123</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2231</v>
      </c>
      <c r="AR117" s="159" t="b">
        <v>0</v>
      </c>
      <c r="AS117" s="611" t="s">
        <v>2239</v>
      </c>
      <c r="AT117" s="611"/>
      <c r="AU117" s="611"/>
    </row>
    <row r="118" spans="1:55" s="255" customFormat="1" ht="20.25" customHeight="1" thickBot="1">
      <c r="A118" s="254"/>
      <c r="B118" s="759"/>
      <c r="C118" s="760"/>
      <c r="D118" s="825" t="s">
        <v>114</v>
      </c>
      <c r="E118" s="825"/>
      <c r="F118" s="825"/>
      <c r="G118" s="825"/>
      <c r="H118" s="825"/>
      <c r="I118" s="825"/>
      <c r="J118" s="825"/>
      <c r="K118" s="825"/>
      <c r="L118" s="825"/>
      <c r="M118" s="825"/>
      <c r="N118" s="825"/>
      <c r="O118" s="825"/>
      <c r="P118" s="825"/>
      <c r="Q118" s="826"/>
      <c r="R118" s="404" t="s">
        <v>39</v>
      </c>
      <c r="S118" s="325" t="str">
        <f>IF(AM116="","",IF(AND(AM118=TRUE,OR(AR117=TRUE,AR118=TRUE,AR119=TRUE)),"○","×"))</f>
        <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0</v>
      </c>
      <c r="AN118" s="611" t="s">
        <v>2237</v>
      </c>
      <c r="AO118" s="611"/>
      <c r="AP118" s="611"/>
      <c r="AR118" s="159" t="b">
        <v>0</v>
      </c>
      <c r="AS118" s="611" t="s">
        <v>2240</v>
      </c>
      <c r="AT118" s="611"/>
      <c r="AU118" s="611"/>
    </row>
    <row r="119" spans="1:55" s="255" customFormat="1" ht="28.5" customHeight="1" thickBot="1">
      <c r="A119" s="254"/>
      <c r="B119" s="370" t="s">
        <v>105</v>
      </c>
      <c r="C119" s="827" t="s">
        <v>124</v>
      </c>
      <c r="D119" s="828"/>
      <c r="E119" s="828"/>
      <c r="F119" s="828"/>
      <c r="G119" s="828"/>
      <c r="H119" s="828"/>
      <c r="I119" s="828"/>
      <c r="J119" s="828"/>
      <c r="K119" s="828"/>
      <c r="L119" s="828"/>
      <c r="M119" s="828"/>
      <c r="N119" s="828"/>
      <c r="O119" s="828"/>
      <c r="P119" s="828"/>
      <c r="Q119" s="828"/>
      <c r="R119" s="828"/>
      <c r="S119" s="829"/>
      <c r="T119" s="828"/>
      <c r="U119" s="828"/>
      <c r="V119" s="828"/>
      <c r="W119" s="828"/>
      <c r="X119" s="828"/>
      <c r="Y119" s="828"/>
      <c r="Z119" s="828"/>
      <c r="AA119" s="828"/>
      <c r="AB119" s="828"/>
      <c r="AC119" s="828"/>
      <c r="AD119" s="828"/>
      <c r="AE119" s="828"/>
      <c r="AF119" s="828"/>
      <c r="AG119" s="828"/>
      <c r="AH119" s="828"/>
      <c r="AI119" s="828"/>
      <c r="AJ119" s="828"/>
      <c r="AK119" s="830"/>
      <c r="AL119" s="254"/>
      <c r="AM119" s="159" t="b">
        <v>0</v>
      </c>
      <c r="AN119" s="611" t="s">
        <v>2238</v>
      </c>
      <c r="AO119" s="611"/>
      <c r="AP119" s="611"/>
      <c r="AR119" s="159" t="b">
        <v>0</v>
      </c>
      <c r="AS119" s="611" t="s">
        <v>2241</v>
      </c>
      <c r="AT119" s="611"/>
      <c r="AU119" s="611"/>
    </row>
    <row r="120" spans="1:55" s="255" customFormat="1" ht="25.5" customHeight="1">
      <c r="A120" s="254"/>
      <c r="B120" s="791"/>
      <c r="C120" s="793" t="s">
        <v>125</v>
      </c>
      <c r="D120" s="794"/>
      <c r="E120" s="794"/>
      <c r="F120" s="794"/>
      <c r="G120" s="406"/>
      <c r="H120" s="407" t="s">
        <v>33</v>
      </c>
      <c r="I120" s="809" t="s">
        <v>126</v>
      </c>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1"/>
      <c r="AL120" s="254"/>
      <c r="AM120" s="582" t="s">
        <v>2345</v>
      </c>
      <c r="AN120" s="812"/>
      <c r="AO120" s="812"/>
      <c r="AP120" s="812"/>
      <c r="AQ120" s="812"/>
      <c r="AR120" s="812"/>
      <c r="AS120" s="812"/>
      <c r="AT120" s="812"/>
      <c r="AU120" s="812"/>
      <c r="AV120" s="812"/>
      <c r="AW120" s="812"/>
      <c r="AX120" s="812"/>
      <c r="AY120" s="812"/>
      <c r="AZ120" s="812"/>
      <c r="BA120" s="812"/>
      <c r="BB120" s="812"/>
      <c r="BC120" s="813"/>
    </row>
    <row r="121" spans="1:55" s="255" customFormat="1" ht="33.75" customHeight="1">
      <c r="A121" s="254"/>
      <c r="B121" s="791"/>
      <c r="C121" s="795"/>
      <c r="D121" s="796"/>
      <c r="E121" s="796"/>
      <c r="F121" s="796"/>
      <c r="G121" s="408"/>
      <c r="H121" s="409" t="s">
        <v>40</v>
      </c>
      <c r="I121" s="819" t="s">
        <v>127</v>
      </c>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1"/>
      <c r="AL121" s="254"/>
      <c r="AM121" s="814"/>
      <c r="AN121" s="815"/>
      <c r="AO121" s="815"/>
      <c r="AP121" s="815"/>
      <c r="AQ121" s="815"/>
      <c r="AR121" s="815"/>
      <c r="AS121" s="815"/>
      <c r="AT121" s="815"/>
      <c r="AU121" s="815"/>
      <c r="AV121" s="815"/>
      <c r="AW121" s="815"/>
      <c r="AX121" s="815"/>
      <c r="AY121" s="815"/>
      <c r="AZ121" s="815"/>
      <c r="BA121" s="815"/>
      <c r="BB121" s="815"/>
      <c r="BC121" s="816"/>
    </row>
    <row r="122" spans="1:55" s="255" customFormat="1" ht="37.5" customHeight="1" thickBot="1">
      <c r="A122" s="254"/>
      <c r="B122" s="792"/>
      <c r="C122" s="797"/>
      <c r="D122" s="798"/>
      <c r="E122" s="798"/>
      <c r="F122" s="798"/>
      <c r="G122" s="410"/>
      <c r="H122" s="411" t="s">
        <v>41</v>
      </c>
      <c r="I122" s="822" t="s">
        <v>128</v>
      </c>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4"/>
      <c r="AL122" s="254"/>
      <c r="AM122" s="817"/>
      <c r="AN122" s="701"/>
      <c r="AO122" s="701"/>
      <c r="AP122" s="701"/>
      <c r="AQ122" s="701"/>
      <c r="AR122" s="701"/>
      <c r="AS122" s="701"/>
      <c r="AT122" s="701"/>
      <c r="AU122" s="701"/>
      <c r="AV122" s="701"/>
      <c r="AW122" s="701"/>
      <c r="AX122" s="701"/>
      <c r="AY122" s="701"/>
      <c r="AZ122" s="701"/>
      <c r="BA122" s="701"/>
      <c r="BB122" s="701"/>
      <c r="BC122" s="818"/>
    </row>
    <row r="123" spans="1:55" s="255" customFormat="1" ht="13.5" customHeight="1">
      <c r="A123" s="254"/>
      <c r="B123" s="412" t="s">
        <v>107</v>
      </c>
      <c r="C123" s="831" t="s">
        <v>120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596"/>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833" t="s">
        <v>2346</v>
      </c>
      <c r="C125" s="833"/>
      <c r="D125" s="833"/>
      <c r="E125" s="833"/>
      <c r="F125" s="833"/>
      <c r="G125" s="833"/>
      <c r="H125" s="833"/>
      <c r="I125" s="833"/>
      <c r="J125" s="833"/>
      <c r="K125" s="833"/>
      <c r="L125" s="314"/>
      <c r="M125" s="759"/>
      <c r="N125" s="760"/>
      <c r="O125" s="834" t="s">
        <v>129</v>
      </c>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273" t="str">
        <f>IF(S118="","",IF(S118="○","",IF(AM119=TRUE,"○","×")))</f>
        <v/>
      </c>
      <c r="AL125" s="254"/>
      <c r="AM125" s="602" t="s">
        <v>2149</v>
      </c>
      <c r="AN125" s="579"/>
      <c r="AO125" s="579"/>
      <c r="AP125" s="579"/>
      <c r="AQ125" s="579"/>
      <c r="AR125" s="579"/>
      <c r="AS125" s="579"/>
      <c r="AT125" s="579"/>
      <c r="AU125" s="579"/>
      <c r="AV125" s="579"/>
      <c r="AW125" s="579"/>
      <c r="AX125" s="579"/>
      <c r="AY125" s="579"/>
      <c r="AZ125" s="579"/>
      <c r="BA125" s="579"/>
      <c r="BB125" s="579"/>
      <c r="BC125" s="580"/>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80" t="s">
        <v>130</v>
      </c>
      <c r="C127" s="680"/>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254"/>
      <c r="AM127" s="414"/>
    </row>
    <row r="128" spans="1:55" ht="15.75" customHeight="1" thickBot="1">
      <c r="A128" s="246"/>
      <c r="B128" s="369" t="s">
        <v>131</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533" t="s">
        <v>132</v>
      </c>
      <c r="C129" s="534"/>
      <c r="D129" s="534"/>
      <c r="E129" s="534"/>
      <c r="F129" s="534"/>
      <c r="G129" s="534"/>
      <c r="H129" s="534"/>
      <c r="I129" s="534"/>
      <c r="J129" s="534"/>
      <c r="K129" s="534"/>
      <c r="L129" s="528" t="s">
        <v>2361</v>
      </c>
      <c r="M129" s="528"/>
      <c r="N129" s="528"/>
      <c r="O129" s="528"/>
      <c r="P129" s="528"/>
      <c r="Q129" s="528"/>
      <c r="R129" s="528"/>
      <c r="S129" s="528"/>
      <c r="T129" s="528"/>
      <c r="U129" s="528"/>
      <c r="V129" s="528"/>
      <c r="W129" s="528"/>
      <c r="X129" s="528"/>
      <c r="Y129" s="528"/>
      <c r="Z129" s="528"/>
      <c r="AA129" s="529"/>
      <c r="AB129" s="415">
        <f>SUM('別紙様式6-2 事業所個票１:事業所個票10'!AG37)</f>
        <v>0</v>
      </c>
      <c r="AC129" s="530" t="s">
        <v>2363</v>
      </c>
      <c r="AD129" s="531" t="str">
        <f>IF(AB130=0,"",IF(AB129&gt;=AB130,"○","×"))</f>
        <v/>
      </c>
      <c r="AE129" s="246"/>
      <c r="AF129" s="246"/>
      <c r="AG129" s="246"/>
      <c r="AH129" s="246"/>
      <c r="AI129" s="246"/>
      <c r="AJ129" s="246"/>
      <c r="AK129" s="246"/>
      <c r="AL129" s="246"/>
      <c r="AM129" s="416" t="str">
        <f>IF(OR(AD129="×",AD131="×"),"×","")</f>
        <v/>
      </c>
    </row>
    <row r="130" spans="1:56" ht="24.75" customHeight="1" thickBot="1">
      <c r="A130" s="246"/>
      <c r="B130" s="535"/>
      <c r="C130" s="536"/>
      <c r="D130" s="536"/>
      <c r="E130" s="536"/>
      <c r="F130" s="536"/>
      <c r="G130" s="536"/>
      <c r="H130" s="536"/>
      <c r="I130" s="536"/>
      <c r="J130" s="536"/>
      <c r="K130" s="536"/>
      <c r="L130" s="528" t="s">
        <v>2362</v>
      </c>
      <c r="M130" s="528"/>
      <c r="N130" s="528"/>
      <c r="O130" s="528"/>
      <c r="P130" s="528"/>
      <c r="Q130" s="528"/>
      <c r="R130" s="528"/>
      <c r="S130" s="528"/>
      <c r="T130" s="528"/>
      <c r="U130" s="528"/>
      <c r="V130" s="528"/>
      <c r="W130" s="528"/>
      <c r="X130" s="528"/>
      <c r="Y130" s="528"/>
      <c r="Z130" s="528"/>
      <c r="AA130" s="529"/>
      <c r="AB130" s="415">
        <f>SUM('別紙様式6-2 事業所個票１:事業所個票10'!CI6)</f>
        <v>0</v>
      </c>
      <c r="AC130" s="530"/>
      <c r="AD130" s="532"/>
      <c r="AE130" s="246"/>
      <c r="AF130" s="246"/>
      <c r="AG130" s="246"/>
      <c r="AH130" s="246"/>
      <c r="AI130" s="246"/>
      <c r="AJ130" s="246"/>
      <c r="AK130" s="246"/>
      <c r="AL130" s="246"/>
    </row>
    <row r="131" spans="1:56" ht="24.75" customHeight="1" thickBot="1">
      <c r="A131" s="246"/>
      <c r="B131" s="836" t="s">
        <v>2347</v>
      </c>
      <c r="C131" s="828"/>
      <c r="D131" s="828"/>
      <c r="E131" s="828"/>
      <c r="F131" s="828"/>
      <c r="G131" s="828"/>
      <c r="H131" s="828"/>
      <c r="I131" s="828"/>
      <c r="J131" s="828"/>
      <c r="K131" s="828"/>
      <c r="L131" s="528" t="s">
        <v>2361</v>
      </c>
      <c r="M131" s="528"/>
      <c r="N131" s="528"/>
      <c r="O131" s="528"/>
      <c r="P131" s="528"/>
      <c r="Q131" s="528"/>
      <c r="R131" s="528"/>
      <c r="S131" s="528"/>
      <c r="T131" s="528"/>
      <c r="U131" s="528"/>
      <c r="V131" s="528"/>
      <c r="W131" s="528"/>
      <c r="X131" s="528"/>
      <c r="Y131" s="528"/>
      <c r="Z131" s="528"/>
      <c r="AA131" s="529"/>
      <c r="AB131" s="415">
        <f>SUM('別紙様式6-2 事業所個票１:事業所個票10'!AO37)</f>
        <v>0</v>
      </c>
      <c r="AC131" s="530" t="s">
        <v>2363</v>
      </c>
      <c r="AD131" s="531" t="str">
        <f>IF(AB132=0,"",IF(AB131&gt;=AB132,"○","×"))</f>
        <v/>
      </c>
      <c r="AE131" s="246"/>
      <c r="AF131" s="417"/>
      <c r="AG131" s="246"/>
      <c r="AH131" s="246"/>
      <c r="AI131" s="246"/>
      <c r="AJ131" s="246"/>
      <c r="AK131" s="246"/>
      <c r="AL131" s="246"/>
    </row>
    <row r="132" spans="1:56" ht="24.75" customHeight="1" thickBot="1">
      <c r="A132" s="246"/>
      <c r="B132" s="837"/>
      <c r="C132" s="838"/>
      <c r="D132" s="838"/>
      <c r="E132" s="838"/>
      <c r="F132" s="838"/>
      <c r="G132" s="838"/>
      <c r="H132" s="838"/>
      <c r="I132" s="838"/>
      <c r="J132" s="838"/>
      <c r="K132" s="838"/>
      <c r="L132" s="528" t="s">
        <v>2362</v>
      </c>
      <c r="M132" s="528"/>
      <c r="N132" s="528"/>
      <c r="O132" s="528"/>
      <c r="P132" s="528"/>
      <c r="Q132" s="528"/>
      <c r="R132" s="528"/>
      <c r="S132" s="528"/>
      <c r="T132" s="528"/>
      <c r="U132" s="528"/>
      <c r="V132" s="528"/>
      <c r="W132" s="528"/>
      <c r="X132" s="528"/>
      <c r="Y132" s="528"/>
      <c r="Z132" s="528"/>
      <c r="AA132" s="529"/>
      <c r="AB132" s="415">
        <f>SUM('別紙様式6-2 事業所個票１:事業所個票10'!CI6)</f>
        <v>0</v>
      </c>
      <c r="AC132" s="530"/>
      <c r="AD132" s="532"/>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133</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02" t="s">
        <v>2348</v>
      </c>
      <c r="AN134" s="579"/>
      <c r="AO134" s="579"/>
      <c r="AP134" s="579"/>
      <c r="AQ134" s="579"/>
      <c r="AR134" s="579"/>
      <c r="AS134" s="579"/>
      <c r="AT134" s="579"/>
      <c r="AU134" s="579"/>
      <c r="AV134" s="579"/>
      <c r="AW134" s="579"/>
      <c r="AX134" s="579"/>
      <c r="AY134" s="579"/>
      <c r="AZ134" s="579"/>
      <c r="BA134" s="579"/>
      <c r="BB134" s="579"/>
      <c r="BC134" s="580"/>
    </row>
    <row r="135" spans="1:56" s="255" customFormat="1" ht="14.25" customHeight="1">
      <c r="A135" s="254"/>
      <c r="B135" s="421" t="s">
        <v>134</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2349</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2350</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844" t="s">
        <v>135</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254"/>
      <c r="AK138" s="313"/>
      <c r="AL138" s="433"/>
      <c r="AM138" s="159" t="b">
        <v>0</v>
      </c>
      <c r="AN138" s="428"/>
      <c r="AO138" s="428"/>
      <c r="AP138" s="428"/>
      <c r="AS138" s="429"/>
      <c r="AT138" s="429"/>
    </row>
    <row r="139" spans="1:56" s="255" customFormat="1" ht="18" customHeight="1" thickBot="1">
      <c r="A139" s="254"/>
      <c r="B139" s="434"/>
      <c r="C139" s="435"/>
      <c r="D139" s="436" t="s">
        <v>136</v>
      </c>
      <c r="E139" s="437"/>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438" t="s">
        <v>70</v>
      </c>
      <c r="AL139" s="254"/>
      <c r="AM139" s="159" t="b">
        <v>0</v>
      </c>
      <c r="AN139" s="764" t="s">
        <v>2351</v>
      </c>
      <c r="AO139" s="786"/>
      <c r="AP139" s="786"/>
      <c r="AQ139" s="786"/>
      <c r="AR139" s="786"/>
      <c r="AS139" s="786"/>
      <c r="AT139" s="786"/>
      <c r="AU139" s="786"/>
      <c r="AV139" s="786"/>
      <c r="AW139" s="786"/>
      <c r="AX139" s="786"/>
      <c r="AY139" s="786"/>
      <c r="AZ139" s="786"/>
      <c r="BA139" s="786"/>
      <c r="BB139" s="786"/>
      <c r="BC139" s="787"/>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80" t="s">
        <v>137</v>
      </c>
      <c r="C141" s="680"/>
      <c r="D141" s="680"/>
      <c r="E141" s="680"/>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246"/>
      <c r="AM141" s="441" t="str">
        <f>IF(SUM('別紙様式6-2 事業所個票１:事業所個票10'!CI9)&gt;=1,"表示","表示不要")</f>
        <v>表示不要</v>
      </c>
    </row>
    <row r="142" spans="1:56" ht="14.25" thickBot="1">
      <c r="A142" s="246"/>
      <c r="B142" s="369" t="s">
        <v>2352</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846" t="s">
        <v>138</v>
      </c>
      <c r="C143" s="703"/>
      <c r="D143" s="703"/>
      <c r="E143" s="703"/>
      <c r="F143" s="703"/>
      <c r="G143" s="703"/>
      <c r="H143" s="703"/>
      <c r="I143" s="703"/>
      <c r="J143" s="703"/>
      <c r="K143" s="703"/>
      <c r="L143" s="703"/>
      <c r="M143" s="703"/>
      <c r="N143" s="703"/>
      <c r="O143" s="703"/>
      <c r="P143" s="703"/>
      <c r="Q143" s="704"/>
      <c r="R143" s="442" t="s">
        <v>85</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764" t="s">
        <v>2364</v>
      </c>
      <c r="AN143" s="765"/>
      <c r="AO143" s="765"/>
      <c r="AP143" s="765"/>
      <c r="AQ143" s="765"/>
      <c r="AR143" s="765"/>
      <c r="AS143" s="765"/>
      <c r="AT143" s="765"/>
      <c r="AU143" s="765"/>
      <c r="AV143" s="765"/>
      <c r="AW143" s="765"/>
      <c r="AX143" s="765"/>
      <c r="AY143" s="765"/>
      <c r="AZ143" s="765"/>
      <c r="BA143" s="765"/>
      <c r="BB143" s="765"/>
      <c r="BC143" s="766"/>
    </row>
    <row r="144" spans="1:56" ht="16.5" customHeight="1" thickBot="1">
      <c r="A144" s="246"/>
      <c r="B144" s="839" t="s">
        <v>139</v>
      </c>
      <c r="C144" s="684"/>
      <c r="D144" s="684"/>
      <c r="E144" s="684"/>
      <c r="F144" s="684"/>
      <c r="G144" s="684"/>
      <c r="H144" s="684"/>
      <c r="I144" s="684"/>
      <c r="J144" s="684"/>
      <c r="K144" s="684"/>
      <c r="L144" s="684"/>
      <c r="M144" s="684"/>
      <c r="N144" s="684"/>
      <c r="O144" s="684"/>
      <c r="P144" s="684"/>
      <c r="Q144" s="685"/>
      <c r="R144" s="442" t="s">
        <v>85</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764" t="s">
        <v>2365</v>
      </c>
      <c r="AN144" s="765"/>
      <c r="AO144" s="765"/>
      <c r="AP144" s="765"/>
      <c r="AQ144" s="765"/>
      <c r="AR144" s="765"/>
      <c r="AS144" s="765"/>
      <c r="AT144" s="765"/>
      <c r="AU144" s="765"/>
      <c r="AV144" s="765"/>
      <c r="AW144" s="765"/>
      <c r="AX144" s="765"/>
      <c r="AY144" s="765"/>
      <c r="AZ144" s="765"/>
      <c r="BA144" s="765"/>
      <c r="BB144" s="765"/>
      <c r="BC144" s="766"/>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840" t="s">
        <v>140</v>
      </c>
      <c r="C146" s="840"/>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445"/>
    </row>
    <row r="147" spans="1:55" s="255" customFormat="1" ht="18.75" customHeight="1" thickBot="1">
      <c r="A147" s="254"/>
      <c r="B147" s="318" t="s">
        <v>141</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841" t="str">
        <f>IF(SUM('別紙様式6-2 事業所個票１:事業所個票10'!CI10)=0,"該当","")</f>
        <v>該当</v>
      </c>
      <c r="AJ147" s="842"/>
      <c r="AK147" s="843"/>
      <c r="AL147" s="254"/>
    </row>
    <row r="148" spans="1:55" s="255" customFormat="1" ht="28.5" customHeight="1">
      <c r="A148" s="254"/>
      <c r="B148" s="344" t="s">
        <v>85</v>
      </c>
      <c r="C148" s="855" t="s">
        <v>142</v>
      </c>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c r="AH148" s="855"/>
      <c r="AI148" s="855"/>
      <c r="AJ148" s="855"/>
      <c r="AK148" s="855"/>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143</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841" t="str">
        <f>IF(SUM('別紙様式6-2 事業所個票１:事業所個票10'!CI10)&gt;=1,"該当","")</f>
        <v/>
      </c>
      <c r="AJ150" s="842"/>
      <c r="AK150" s="843"/>
      <c r="AL150" s="254"/>
    </row>
    <row r="151" spans="1:55" s="255" customFormat="1" ht="39" customHeight="1">
      <c r="A151" s="254"/>
      <c r="B151" s="344" t="s">
        <v>85</v>
      </c>
      <c r="C151" s="855" t="s">
        <v>144</v>
      </c>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856" t="s">
        <v>145</v>
      </c>
      <c r="C153" s="857"/>
      <c r="D153" s="857"/>
      <c r="E153" s="858"/>
      <c r="F153" s="859" t="s">
        <v>146</v>
      </c>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1"/>
      <c r="AK153" s="447" t="str">
        <f>IF(AI150="該当",IF(AND(COUNTIF(AM154:AM157,TRUE)&gt;=1,COUNTIF(AM158:AM161,TRUE)&gt;=1,COUNTIF(AM162:AM165,TRUE)&gt;=1,COUNTIF(AM166:AM169,TRUE)&gt;=1,COUNTIF(AM170:AM173,TRUE)&gt;=1,COUNTIF(AM174:AM177,TRUE)&gt;=1),"○","×"),IF(COUNTIF(AM154:AM177,TRUE)&gt;=1,"○","×"))</f>
        <v>×</v>
      </c>
      <c r="AL153" s="254"/>
      <c r="AM153" s="448" t="s">
        <v>2242</v>
      </c>
      <c r="AN153" s="602" t="s">
        <v>2150</v>
      </c>
      <c r="AO153" s="688"/>
      <c r="AP153" s="688"/>
      <c r="AQ153" s="688"/>
      <c r="AR153" s="688"/>
      <c r="AS153" s="688"/>
      <c r="AT153" s="688"/>
      <c r="AU153" s="688"/>
      <c r="AV153" s="688"/>
      <c r="AW153" s="688"/>
      <c r="AX153" s="688"/>
      <c r="AY153" s="688"/>
      <c r="AZ153" s="688"/>
      <c r="BA153" s="688"/>
      <c r="BB153" s="688"/>
      <c r="BC153" s="689"/>
    </row>
    <row r="154" spans="1:55" s="255" customFormat="1" ht="14.25" customHeight="1" thickBot="1">
      <c r="A154" s="254"/>
      <c r="B154" s="836" t="s">
        <v>147</v>
      </c>
      <c r="C154" s="828"/>
      <c r="D154" s="828"/>
      <c r="E154" s="847"/>
      <c r="F154" s="449"/>
      <c r="G154" s="851" t="s">
        <v>148</v>
      </c>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2"/>
      <c r="AL154" s="254"/>
      <c r="AM154" s="159" t="b">
        <v>0</v>
      </c>
    </row>
    <row r="155" spans="1:55" s="255" customFormat="1" ht="13.5" customHeight="1">
      <c r="A155" s="254"/>
      <c r="B155" s="848"/>
      <c r="C155" s="829"/>
      <c r="D155" s="829"/>
      <c r="E155" s="849"/>
      <c r="F155" s="450"/>
      <c r="G155" s="853" t="s">
        <v>149</v>
      </c>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451"/>
      <c r="AL155" s="254"/>
      <c r="AM155" s="159" t="b">
        <v>0</v>
      </c>
      <c r="AN155" s="582" t="s">
        <v>2151</v>
      </c>
      <c r="AO155" s="583"/>
      <c r="AP155" s="583"/>
      <c r="AQ155" s="583"/>
      <c r="AR155" s="583"/>
      <c r="AS155" s="583"/>
      <c r="AT155" s="583"/>
      <c r="AU155" s="583"/>
      <c r="AV155" s="583"/>
      <c r="AW155" s="583"/>
      <c r="AX155" s="583"/>
      <c r="AY155" s="583"/>
      <c r="AZ155" s="583"/>
      <c r="BA155" s="583"/>
      <c r="BB155" s="583"/>
      <c r="BC155" s="584"/>
    </row>
    <row r="156" spans="1:55" s="255" customFormat="1" ht="13.5" customHeight="1" thickBot="1">
      <c r="A156" s="254"/>
      <c r="B156" s="848"/>
      <c r="C156" s="829"/>
      <c r="D156" s="829"/>
      <c r="E156" s="849"/>
      <c r="F156" s="450"/>
      <c r="G156" s="853" t="s">
        <v>150</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451"/>
      <c r="AL156" s="254"/>
      <c r="AM156" s="159" t="b">
        <v>0</v>
      </c>
      <c r="AN156" s="585"/>
      <c r="AO156" s="586"/>
      <c r="AP156" s="586"/>
      <c r="AQ156" s="586"/>
      <c r="AR156" s="586"/>
      <c r="AS156" s="586"/>
      <c r="AT156" s="586"/>
      <c r="AU156" s="586"/>
      <c r="AV156" s="586"/>
      <c r="AW156" s="586"/>
      <c r="AX156" s="586"/>
      <c r="AY156" s="586"/>
      <c r="AZ156" s="586"/>
      <c r="BA156" s="586"/>
      <c r="BB156" s="586"/>
      <c r="BC156" s="587"/>
    </row>
    <row r="157" spans="1:55" s="255" customFormat="1" ht="13.5" customHeight="1">
      <c r="A157" s="254"/>
      <c r="B157" s="837"/>
      <c r="C157" s="838"/>
      <c r="D157" s="838"/>
      <c r="E157" s="850"/>
      <c r="F157" s="452"/>
      <c r="G157" s="854" t="s">
        <v>151</v>
      </c>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453"/>
      <c r="AL157" s="254"/>
      <c r="AM157" s="159" t="b">
        <v>0</v>
      </c>
    </row>
    <row r="158" spans="1:55" s="255" customFormat="1" ht="24.75" customHeight="1" thickBot="1">
      <c r="A158" s="254"/>
      <c r="B158" s="836" t="s">
        <v>152</v>
      </c>
      <c r="C158" s="828"/>
      <c r="D158" s="828"/>
      <c r="E158" s="847"/>
      <c r="F158" s="454"/>
      <c r="G158" s="862" t="s">
        <v>153</v>
      </c>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455"/>
      <c r="AL158" s="254"/>
      <c r="AM158" s="159" t="b">
        <v>0</v>
      </c>
    </row>
    <row r="159" spans="1:55" s="255" customFormat="1" ht="13.5" customHeight="1">
      <c r="A159" s="254"/>
      <c r="B159" s="848"/>
      <c r="C159" s="829"/>
      <c r="D159" s="829"/>
      <c r="E159" s="849"/>
      <c r="F159" s="450"/>
      <c r="G159" s="853" t="s">
        <v>154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456"/>
      <c r="AL159" s="254"/>
      <c r="AM159" s="159" t="b">
        <v>0</v>
      </c>
      <c r="AN159" s="582" t="s">
        <v>2151</v>
      </c>
      <c r="AO159" s="583"/>
      <c r="AP159" s="583"/>
      <c r="AQ159" s="583"/>
      <c r="AR159" s="583"/>
      <c r="AS159" s="583"/>
      <c r="AT159" s="583"/>
      <c r="AU159" s="583"/>
      <c r="AV159" s="583"/>
      <c r="AW159" s="583"/>
      <c r="AX159" s="583"/>
      <c r="AY159" s="583"/>
      <c r="AZ159" s="583"/>
      <c r="BA159" s="583"/>
      <c r="BB159" s="583"/>
      <c r="BC159" s="584"/>
    </row>
    <row r="160" spans="1:55" s="255" customFormat="1" ht="13.5" customHeight="1" thickBot="1">
      <c r="A160" s="254"/>
      <c r="B160" s="848"/>
      <c r="C160" s="829"/>
      <c r="D160" s="829"/>
      <c r="E160" s="849"/>
      <c r="F160" s="450"/>
      <c r="G160" s="853" t="s">
        <v>155</v>
      </c>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451"/>
      <c r="AL160" s="254"/>
      <c r="AM160" s="159" t="b">
        <v>0</v>
      </c>
      <c r="AN160" s="585"/>
      <c r="AO160" s="586"/>
      <c r="AP160" s="586"/>
      <c r="AQ160" s="586"/>
      <c r="AR160" s="586"/>
      <c r="AS160" s="586"/>
      <c r="AT160" s="586"/>
      <c r="AU160" s="586"/>
      <c r="AV160" s="586"/>
      <c r="AW160" s="586"/>
      <c r="AX160" s="586"/>
      <c r="AY160" s="586"/>
      <c r="AZ160" s="586"/>
      <c r="BA160" s="586"/>
      <c r="BB160" s="586"/>
      <c r="BC160" s="587"/>
    </row>
    <row r="161" spans="1:55" s="255" customFormat="1" ht="13.5" customHeight="1">
      <c r="A161" s="254"/>
      <c r="B161" s="837"/>
      <c r="C161" s="838"/>
      <c r="D161" s="838"/>
      <c r="E161" s="850"/>
      <c r="F161" s="457"/>
      <c r="G161" s="864" t="s">
        <v>156</v>
      </c>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5"/>
      <c r="AL161" s="254"/>
      <c r="AM161" s="159" t="b">
        <v>0</v>
      </c>
    </row>
    <row r="162" spans="1:55" s="255" customFormat="1" ht="13.5" customHeight="1" thickBot="1">
      <c r="A162" s="254"/>
      <c r="B162" s="836" t="s">
        <v>157</v>
      </c>
      <c r="C162" s="828"/>
      <c r="D162" s="828"/>
      <c r="E162" s="847"/>
      <c r="F162" s="458"/>
      <c r="G162" s="862" t="s">
        <v>158</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c r="AI162" s="862"/>
      <c r="AJ162" s="862"/>
      <c r="AK162" s="456"/>
      <c r="AL162" s="254"/>
      <c r="AM162" s="159" t="b">
        <v>0</v>
      </c>
    </row>
    <row r="163" spans="1:55" s="255" customFormat="1" ht="22.5" customHeight="1">
      <c r="A163" s="254"/>
      <c r="B163" s="848"/>
      <c r="C163" s="829"/>
      <c r="D163" s="829"/>
      <c r="E163" s="849"/>
      <c r="F163" s="450"/>
      <c r="G163" s="853" t="s">
        <v>159</v>
      </c>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451"/>
      <c r="AL163" s="254"/>
      <c r="AM163" s="159" t="b">
        <v>0</v>
      </c>
      <c r="AN163" s="582" t="s">
        <v>2151</v>
      </c>
      <c r="AO163" s="583"/>
      <c r="AP163" s="583"/>
      <c r="AQ163" s="583"/>
      <c r="AR163" s="583"/>
      <c r="AS163" s="583"/>
      <c r="AT163" s="583"/>
      <c r="AU163" s="583"/>
      <c r="AV163" s="583"/>
      <c r="AW163" s="583"/>
      <c r="AX163" s="583"/>
      <c r="AY163" s="583"/>
      <c r="AZ163" s="583"/>
      <c r="BA163" s="583"/>
      <c r="BB163" s="583"/>
      <c r="BC163" s="584"/>
    </row>
    <row r="164" spans="1:55" s="255" customFormat="1" ht="13.5" customHeight="1" thickBot="1">
      <c r="A164" s="254"/>
      <c r="B164" s="848"/>
      <c r="C164" s="829"/>
      <c r="D164" s="829"/>
      <c r="E164" s="849"/>
      <c r="F164" s="450"/>
      <c r="G164" s="853" t="s">
        <v>160</v>
      </c>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3"/>
      <c r="AK164" s="451"/>
      <c r="AL164" s="254"/>
      <c r="AM164" s="159" t="b">
        <v>0</v>
      </c>
      <c r="AN164" s="585"/>
      <c r="AO164" s="586"/>
      <c r="AP164" s="586"/>
      <c r="AQ164" s="586"/>
      <c r="AR164" s="586"/>
      <c r="AS164" s="586"/>
      <c r="AT164" s="586"/>
      <c r="AU164" s="586"/>
      <c r="AV164" s="586"/>
      <c r="AW164" s="586"/>
      <c r="AX164" s="586"/>
      <c r="AY164" s="586"/>
      <c r="AZ164" s="586"/>
      <c r="BA164" s="586"/>
      <c r="BB164" s="586"/>
      <c r="BC164" s="587"/>
    </row>
    <row r="165" spans="1:55" s="255" customFormat="1" ht="13.5" customHeight="1">
      <c r="A165" s="254"/>
      <c r="B165" s="837"/>
      <c r="C165" s="838"/>
      <c r="D165" s="838"/>
      <c r="E165" s="850"/>
      <c r="F165" s="452"/>
      <c r="G165" s="863" t="s">
        <v>161</v>
      </c>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459"/>
      <c r="AL165" s="254"/>
      <c r="AM165" s="159" t="b">
        <v>0</v>
      </c>
    </row>
    <row r="166" spans="1:55" s="255" customFormat="1" ht="21" customHeight="1" thickBot="1">
      <c r="A166" s="254"/>
      <c r="B166" s="836" t="s">
        <v>162</v>
      </c>
      <c r="C166" s="828"/>
      <c r="D166" s="828"/>
      <c r="E166" s="847"/>
      <c r="F166" s="454"/>
      <c r="G166" s="868" t="s">
        <v>163</v>
      </c>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456"/>
      <c r="AL166" s="254"/>
      <c r="AM166" s="159" t="b">
        <v>0</v>
      </c>
    </row>
    <row r="167" spans="1:55" s="255" customFormat="1" ht="13.5" customHeight="1">
      <c r="A167" s="254"/>
      <c r="B167" s="848"/>
      <c r="C167" s="829"/>
      <c r="D167" s="829"/>
      <c r="E167" s="849"/>
      <c r="F167" s="450"/>
      <c r="G167" s="867" t="s">
        <v>164</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456"/>
      <c r="AL167" s="246"/>
      <c r="AM167" s="159" t="b">
        <v>0</v>
      </c>
      <c r="AN167" s="582" t="s">
        <v>2151</v>
      </c>
      <c r="AO167" s="583"/>
      <c r="AP167" s="583"/>
      <c r="AQ167" s="583"/>
      <c r="AR167" s="583"/>
      <c r="AS167" s="583"/>
      <c r="AT167" s="583"/>
      <c r="AU167" s="583"/>
      <c r="AV167" s="583"/>
      <c r="AW167" s="583"/>
      <c r="AX167" s="583"/>
      <c r="AY167" s="583"/>
      <c r="AZ167" s="583"/>
      <c r="BA167" s="583"/>
      <c r="BB167" s="583"/>
      <c r="BC167" s="584"/>
    </row>
    <row r="168" spans="1:55" s="255" customFormat="1" ht="13.5" customHeight="1" thickBot="1">
      <c r="A168" s="254"/>
      <c r="B168" s="848"/>
      <c r="C168" s="829"/>
      <c r="D168" s="829"/>
      <c r="E168" s="849"/>
      <c r="F168" s="450"/>
      <c r="G168" s="867" t="s">
        <v>165</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460"/>
      <c r="AL168" s="254"/>
      <c r="AM168" s="159" t="b">
        <v>0</v>
      </c>
      <c r="AN168" s="585"/>
      <c r="AO168" s="586"/>
      <c r="AP168" s="586"/>
      <c r="AQ168" s="586"/>
      <c r="AR168" s="586"/>
      <c r="AS168" s="586"/>
      <c r="AT168" s="586"/>
      <c r="AU168" s="586"/>
      <c r="AV168" s="586"/>
      <c r="AW168" s="586"/>
      <c r="AX168" s="586"/>
      <c r="AY168" s="586"/>
      <c r="AZ168" s="586"/>
      <c r="BA168" s="586"/>
      <c r="BB168" s="586"/>
      <c r="BC168" s="587"/>
    </row>
    <row r="169" spans="1:55" s="255" customFormat="1" ht="13.5" customHeight="1">
      <c r="A169" s="254"/>
      <c r="B169" s="837"/>
      <c r="C169" s="838"/>
      <c r="D169" s="838"/>
      <c r="E169" s="850"/>
      <c r="F169" s="457"/>
      <c r="G169" s="863" t="s">
        <v>166</v>
      </c>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5"/>
      <c r="AL169" s="254"/>
      <c r="AM169" s="159" t="b">
        <v>0</v>
      </c>
    </row>
    <row r="170" spans="1:55" s="255" customFormat="1" ht="13.5" customHeight="1" thickBot="1">
      <c r="A170" s="254"/>
      <c r="B170" s="836" t="s">
        <v>167</v>
      </c>
      <c r="C170" s="828"/>
      <c r="D170" s="828"/>
      <c r="E170" s="847"/>
      <c r="F170" s="458"/>
      <c r="G170" s="866" t="s">
        <v>168</v>
      </c>
      <c r="H170" s="866"/>
      <c r="I170" s="866"/>
      <c r="J170" s="866"/>
      <c r="K170" s="866"/>
      <c r="L170" s="866"/>
      <c r="M170" s="866"/>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456"/>
      <c r="AL170" s="254"/>
      <c r="AM170" s="159" t="b">
        <v>0</v>
      </c>
    </row>
    <row r="171" spans="1:55" s="255" customFormat="1" ht="21" customHeight="1">
      <c r="A171" s="254"/>
      <c r="B171" s="848"/>
      <c r="C171" s="829"/>
      <c r="D171" s="829"/>
      <c r="E171" s="849"/>
      <c r="F171" s="450"/>
      <c r="G171" s="867" t="s">
        <v>169</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451"/>
      <c r="AL171" s="254"/>
      <c r="AM171" s="159" t="b">
        <v>0</v>
      </c>
      <c r="AN171" s="582" t="s">
        <v>2151</v>
      </c>
      <c r="AO171" s="583"/>
      <c r="AP171" s="583"/>
      <c r="AQ171" s="583"/>
      <c r="AR171" s="583"/>
      <c r="AS171" s="583"/>
      <c r="AT171" s="583"/>
      <c r="AU171" s="583"/>
      <c r="AV171" s="583"/>
      <c r="AW171" s="583"/>
      <c r="AX171" s="583"/>
      <c r="AY171" s="583"/>
      <c r="AZ171" s="583"/>
      <c r="BA171" s="583"/>
      <c r="BB171" s="583"/>
      <c r="BC171" s="584"/>
    </row>
    <row r="172" spans="1:55" s="255" customFormat="1" ht="13.5" customHeight="1" thickBot="1">
      <c r="A172" s="254"/>
      <c r="B172" s="848"/>
      <c r="C172" s="829"/>
      <c r="D172" s="829"/>
      <c r="E172" s="849"/>
      <c r="F172" s="450"/>
      <c r="G172" s="867" t="s">
        <v>170</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451"/>
      <c r="AL172" s="254"/>
      <c r="AM172" s="159" t="b">
        <v>0</v>
      </c>
      <c r="AN172" s="585"/>
      <c r="AO172" s="586"/>
      <c r="AP172" s="586"/>
      <c r="AQ172" s="586"/>
      <c r="AR172" s="586"/>
      <c r="AS172" s="586"/>
      <c r="AT172" s="586"/>
      <c r="AU172" s="586"/>
      <c r="AV172" s="586"/>
      <c r="AW172" s="586"/>
      <c r="AX172" s="586"/>
      <c r="AY172" s="586"/>
      <c r="AZ172" s="586"/>
      <c r="BA172" s="586"/>
      <c r="BB172" s="586"/>
      <c r="BC172" s="587"/>
    </row>
    <row r="173" spans="1:55" s="255" customFormat="1" ht="13.5" customHeight="1">
      <c r="A173" s="254"/>
      <c r="B173" s="837"/>
      <c r="C173" s="838"/>
      <c r="D173" s="838"/>
      <c r="E173" s="850"/>
      <c r="F173" s="457"/>
      <c r="G173" s="863" t="s">
        <v>171</v>
      </c>
      <c r="H173" s="863"/>
      <c r="I173" s="863"/>
      <c r="J173" s="863"/>
      <c r="K173" s="863"/>
      <c r="L173" s="863"/>
      <c r="M173" s="863"/>
      <c r="N173" s="863"/>
      <c r="O173" s="863"/>
      <c r="P173" s="863"/>
      <c r="Q173" s="863"/>
      <c r="R173" s="863"/>
      <c r="S173" s="863"/>
      <c r="T173" s="863"/>
      <c r="U173" s="863"/>
      <c r="V173" s="863"/>
      <c r="W173" s="863"/>
      <c r="X173" s="863"/>
      <c r="Y173" s="863"/>
      <c r="Z173" s="863"/>
      <c r="AA173" s="863"/>
      <c r="AB173" s="863"/>
      <c r="AC173" s="863"/>
      <c r="AD173" s="863"/>
      <c r="AE173" s="863"/>
      <c r="AF173" s="863"/>
      <c r="AG173" s="863"/>
      <c r="AH173" s="863"/>
      <c r="AI173" s="863"/>
      <c r="AJ173" s="863"/>
      <c r="AK173" s="459"/>
      <c r="AL173" s="254"/>
      <c r="AM173" s="159" t="b">
        <v>0</v>
      </c>
    </row>
    <row r="174" spans="1:55" s="255" customFormat="1" ht="13.5" customHeight="1" thickBot="1">
      <c r="A174" s="254"/>
      <c r="B174" s="836" t="s">
        <v>172</v>
      </c>
      <c r="C174" s="828"/>
      <c r="D174" s="828"/>
      <c r="E174" s="847"/>
      <c r="F174" s="458"/>
      <c r="G174" s="866" t="s">
        <v>173</v>
      </c>
      <c r="H174" s="866"/>
      <c r="I174" s="866"/>
      <c r="J174" s="866"/>
      <c r="K174" s="866"/>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6"/>
      <c r="AJ174" s="866"/>
      <c r="AK174" s="877"/>
      <c r="AL174" s="461"/>
      <c r="AM174" s="159" t="b">
        <v>0</v>
      </c>
      <c r="AN174" s="1"/>
      <c r="AO174" s="1"/>
      <c r="AP174" s="1"/>
    </row>
    <row r="175" spans="1:55" ht="13.5" customHeight="1">
      <c r="A175" s="246"/>
      <c r="B175" s="848"/>
      <c r="C175" s="829"/>
      <c r="D175" s="829"/>
      <c r="E175" s="849"/>
      <c r="F175" s="450"/>
      <c r="G175" s="867" t="s">
        <v>174</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451"/>
      <c r="AL175" s="254"/>
      <c r="AM175" s="159" t="b">
        <v>0</v>
      </c>
      <c r="AN175" s="582" t="s">
        <v>2151</v>
      </c>
      <c r="AO175" s="583"/>
      <c r="AP175" s="583"/>
      <c r="AQ175" s="583"/>
      <c r="AR175" s="583"/>
      <c r="AS175" s="583"/>
      <c r="AT175" s="583"/>
      <c r="AU175" s="583"/>
      <c r="AV175" s="583"/>
      <c r="AW175" s="583"/>
      <c r="AX175" s="583"/>
      <c r="AY175" s="583"/>
      <c r="AZ175" s="583"/>
      <c r="BA175" s="583"/>
      <c r="BB175" s="583"/>
      <c r="BC175" s="584"/>
    </row>
    <row r="176" spans="1:55" ht="13.5" customHeight="1" thickBot="1">
      <c r="A176" s="246"/>
      <c r="B176" s="848"/>
      <c r="C176" s="829"/>
      <c r="D176" s="829"/>
      <c r="E176" s="849"/>
      <c r="F176" s="450"/>
      <c r="G176" s="867" t="s">
        <v>175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451"/>
      <c r="AL176" s="254"/>
      <c r="AM176" s="159" t="b">
        <v>0</v>
      </c>
      <c r="AN176" s="585"/>
      <c r="AO176" s="586"/>
      <c r="AP176" s="586"/>
      <c r="AQ176" s="586"/>
      <c r="AR176" s="586"/>
      <c r="AS176" s="586"/>
      <c r="AT176" s="586"/>
      <c r="AU176" s="586"/>
      <c r="AV176" s="586"/>
      <c r="AW176" s="586"/>
      <c r="AX176" s="586"/>
      <c r="AY176" s="586"/>
      <c r="AZ176" s="586"/>
      <c r="BA176" s="586"/>
      <c r="BB176" s="586"/>
      <c r="BC176" s="587"/>
    </row>
    <row r="177" spans="1:59" ht="13.5" customHeight="1" thickBot="1">
      <c r="A177" s="246"/>
      <c r="B177" s="837"/>
      <c r="C177" s="838"/>
      <c r="D177" s="838"/>
      <c r="E177" s="850"/>
      <c r="F177" s="462"/>
      <c r="G177" s="878" t="s">
        <v>176</v>
      </c>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80" t="s">
        <v>177</v>
      </c>
      <c r="C179" s="680"/>
      <c r="D179" s="680"/>
      <c r="E179" s="680"/>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357"/>
      <c r="AN179" s="468"/>
    </row>
    <row r="180" spans="1:59" s="465" customFormat="1" ht="12.75" customHeight="1" thickBot="1">
      <c r="A180" s="461"/>
      <c r="B180" s="469" t="s">
        <v>28</v>
      </c>
      <c r="C180" s="300" t="s">
        <v>178</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
      </c>
      <c r="AL180" s="246"/>
    </row>
    <row r="181" spans="1:59" s="465" customFormat="1" ht="25.5" customHeight="1">
      <c r="A181" s="461"/>
      <c r="B181" s="891" t="s">
        <v>180</v>
      </c>
      <c r="C181" s="892"/>
      <c r="D181" s="892"/>
      <c r="E181" s="893" t="b">
        <v>0</v>
      </c>
      <c r="F181" s="449"/>
      <c r="G181" s="879" t="s">
        <v>2243</v>
      </c>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97"/>
      <c r="AL181" s="254"/>
      <c r="AM181" s="159" t="b">
        <v>0</v>
      </c>
      <c r="AN181" s="582" t="s">
        <v>179</v>
      </c>
      <c r="AO181" s="583"/>
      <c r="AP181" s="583"/>
      <c r="AQ181" s="583"/>
      <c r="AR181" s="583"/>
      <c r="AS181" s="583"/>
      <c r="AT181" s="583"/>
      <c r="AU181" s="583"/>
      <c r="AV181" s="583"/>
      <c r="AW181" s="583"/>
      <c r="AX181" s="583"/>
      <c r="AY181" s="583"/>
      <c r="AZ181" s="583"/>
      <c r="BA181" s="583"/>
      <c r="BB181" s="583"/>
      <c r="BC181" s="584"/>
    </row>
    <row r="182" spans="1:59" s="465" customFormat="1" ht="18.75" customHeight="1" thickBot="1">
      <c r="A182" s="461"/>
      <c r="B182" s="894"/>
      <c r="C182" s="895"/>
      <c r="D182" s="895"/>
      <c r="E182" s="896" t="b">
        <v>0</v>
      </c>
      <c r="F182" s="462"/>
      <c r="G182" s="869" t="s">
        <v>2244</v>
      </c>
      <c r="H182" s="869"/>
      <c r="I182" s="869"/>
      <c r="J182" s="869"/>
      <c r="K182" s="869"/>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c r="AJ182" s="869"/>
      <c r="AK182" s="870"/>
      <c r="AL182" s="246"/>
      <c r="AM182" s="159" t="b">
        <v>0</v>
      </c>
      <c r="AN182" s="585"/>
      <c r="AO182" s="586"/>
      <c r="AP182" s="586"/>
      <c r="AQ182" s="586"/>
      <c r="AR182" s="586"/>
      <c r="AS182" s="586"/>
      <c r="AT182" s="586"/>
      <c r="AU182" s="586"/>
      <c r="AV182" s="586"/>
      <c r="AW182" s="586"/>
      <c r="AX182" s="586"/>
      <c r="AY182" s="586"/>
      <c r="AZ182" s="586"/>
      <c r="BA182" s="586"/>
      <c r="BB182" s="586"/>
      <c r="BC182" s="587"/>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181</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182</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871" t="s">
        <v>183</v>
      </c>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3"/>
      <c r="AE186" s="874" t="s">
        <v>184</v>
      </c>
      <c r="AF186" s="875"/>
      <c r="AG186" s="875"/>
      <c r="AH186" s="875"/>
      <c r="AI186" s="875"/>
      <c r="AJ186" s="876"/>
      <c r="AK186" s="447" t="str">
        <f>IF(AND(AM187=TRUE,OR(Q20=0,AM188=TRUE),AM189=TRUE,AM190=TRUE,AM191=TRUE,AM192=TRUE),"○","×")</f>
        <v>×</v>
      </c>
      <c r="AL186" s="246"/>
      <c r="AM186" s="602" t="s">
        <v>2152</v>
      </c>
      <c r="AN186" s="688"/>
      <c r="AO186" s="688"/>
      <c r="AP186" s="688"/>
      <c r="AQ186" s="688"/>
      <c r="AR186" s="688"/>
      <c r="AS186" s="688"/>
      <c r="AT186" s="688"/>
      <c r="AU186" s="688"/>
      <c r="AV186" s="688"/>
      <c r="AW186" s="688"/>
      <c r="AX186" s="688"/>
      <c r="AY186" s="688"/>
      <c r="AZ186" s="688"/>
      <c r="BA186" s="688"/>
      <c r="BB186" s="688"/>
      <c r="BC186" s="689"/>
    </row>
    <row r="187" spans="1:59" s="255" customFormat="1" ht="26.25" customHeight="1">
      <c r="A187" s="254"/>
      <c r="B187" s="449"/>
      <c r="C187" s="879" t="s">
        <v>185</v>
      </c>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187</v>
      </c>
      <c r="AF187" s="882"/>
      <c r="AG187" s="882"/>
      <c r="AH187" s="882"/>
      <c r="AI187" s="882"/>
      <c r="AJ187" s="882"/>
      <c r="AK187" s="883"/>
      <c r="AL187" s="246"/>
      <c r="AM187" s="160" t="b">
        <v>0</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884" t="s">
        <v>186</v>
      </c>
      <c r="D188" s="884"/>
      <c r="E188" s="884"/>
      <c r="F188" s="884"/>
      <c r="G188" s="884"/>
      <c r="H188" s="884"/>
      <c r="I188" s="884"/>
      <c r="J188" s="884"/>
      <c r="K188" s="884"/>
      <c r="L188" s="884"/>
      <c r="M188" s="884"/>
      <c r="N188" s="884"/>
      <c r="O188" s="884"/>
      <c r="P188" s="884"/>
      <c r="Q188" s="884"/>
      <c r="R188" s="884"/>
      <c r="S188" s="884"/>
      <c r="T188" s="884"/>
      <c r="U188" s="884"/>
      <c r="V188" s="884"/>
      <c r="W188" s="884"/>
      <c r="X188" s="884"/>
      <c r="Y188" s="884"/>
      <c r="Z188" s="884"/>
      <c r="AA188" s="884"/>
      <c r="AB188" s="884"/>
      <c r="AC188" s="884"/>
      <c r="AD188" s="885"/>
      <c r="AE188" s="886" t="s">
        <v>187</v>
      </c>
      <c r="AF188" s="887"/>
      <c r="AG188" s="887"/>
      <c r="AH188" s="887"/>
      <c r="AI188" s="887"/>
      <c r="AJ188" s="887"/>
      <c r="AK188" s="888"/>
      <c r="AL188" s="246"/>
      <c r="AM188" s="159" t="b">
        <v>0</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889" t="s">
        <v>188</v>
      </c>
      <c r="D189" s="88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90"/>
      <c r="AE189" s="886" t="s">
        <v>189</v>
      </c>
      <c r="AF189" s="887"/>
      <c r="AG189" s="887"/>
      <c r="AH189" s="887"/>
      <c r="AI189" s="887"/>
      <c r="AJ189" s="887"/>
      <c r="AK189" s="888"/>
      <c r="AL189" s="246"/>
      <c r="AM189" s="159" t="b">
        <v>0</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889" t="s">
        <v>190</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90"/>
      <c r="AE190" s="904" t="s">
        <v>191</v>
      </c>
      <c r="AF190" s="905"/>
      <c r="AG190" s="905"/>
      <c r="AH190" s="905"/>
      <c r="AI190" s="905"/>
      <c r="AJ190" s="905"/>
      <c r="AK190" s="906"/>
      <c r="AL190" s="246"/>
      <c r="AM190" s="159" t="b">
        <v>0</v>
      </c>
    </row>
    <row r="191" spans="1:59" s="255" customFormat="1" ht="23.25" customHeight="1">
      <c r="A191" s="254"/>
      <c r="B191" s="458"/>
      <c r="C191" s="889" t="s">
        <v>192</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90"/>
      <c r="AE191" s="886" t="s">
        <v>193</v>
      </c>
      <c r="AF191" s="887"/>
      <c r="AG191" s="887"/>
      <c r="AH191" s="887"/>
      <c r="AI191" s="887"/>
      <c r="AJ191" s="887"/>
      <c r="AK191" s="888"/>
      <c r="AL191" s="246"/>
      <c r="AM191" s="159" t="b">
        <v>0</v>
      </c>
      <c r="AN191" s="472"/>
      <c r="AO191" s="472"/>
      <c r="AP191" s="472"/>
    </row>
    <row r="192" spans="1:59" s="255" customFormat="1" ht="13.5" customHeight="1" thickBot="1">
      <c r="A192" s="254"/>
      <c r="B192" s="462"/>
      <c r="C192" s="907" t="s">
        <v>194</v>
      </c>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8"/>
      <c r="AE192" s="909" t="s">
        <v>195</v>
      </c>
      <c r="AF192" s="910"/>
      <c r="AG192" s="910"/>
      <c r="AH192" s="910"/>
      <c r="AI192" s="910"/>
      <c r="AJ192" s="910"/>
      <c r="AK192" s="911"/>
      <c r="AL192" s="246"/>
      <c r="AM192" s="159" t="b">
        <v>0</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196</v>
      </c>
      <c r="C194" s="474" t="s">
        <v>197</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196</v>
      </c>
      <c r="C195" s="898" t="s">
        <v>2245</v>
      </c>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898"/>
      <c r="AK195" s="898"/>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899" t="s">
        <v>198</v>
      </c>
      <c r="D198" s="899"/>
      <c r="E198" s="899"/>
      <c r="F198" s="899"/>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900"/>
      <c r="F200" s="901"/>
      <c r="G200" s="483" t="s">
        <v>75</v>
      </c>
      <c r="H200" s="900"/>
      <c r="I200" s="901"/>
      <c r="J200" s="483" t="s">
        <v>200</v>
      </c>
      <c r="K200" s="900"/>
      <c r="L200" s="901"/>
      <c r="M200" s="483" t="s">
        <v>201</v>
      </c>
      <c r="N200" s="471"/>
      <c r="O200" s="902" t="s">
        <v>20</v>
      </c>
      <c r="P200" s="902"/>
      <c r="Q200" s="902"/>
      <c r="R200" s="903" t="str">
        <f>IF(H7="","",H7)</f>
        <v/>
      </c>
      <c r="S200" s="903"/>
      <c r="T200" s="903"/>
      <c r="U200" s="903"/>
      <c r="V200" s="903"/>
      <c r="W200" s="903"/>
      <c r="X200" s="903"/>
      <c r="Y200" s="903"/>
      <c r="Z200" s="903"/>
      <c r="AA200" s="903"/>
      <c r="AB200" s="903"/>
      <c r="AC200" s="903"/>
      <c r="AD200" s="903"/>
      <c r="AE200" s="903"/>
      <c r="AF200" s="903"/>
      <c r="AG200" s="903"/>
      <c r="AH200" s="903"/>
      <c r="AI200" s="903"/>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924" t="s">
        <v>202</v>
      </c>
      <c r="P201" s="924"/>
      <c r="Q201" s="924"/>
      <c r="R201" s="925" t="s">
        <v>22</v>
      </c>
      <c r="S201" s="925"/>
      <c r="T201" s="926"/>
      <c r="U201" s="926"/>
      <c r="V201" s="926"/>
      <c r="W201" s="926"/>
      <c r="X201" s="926"/>
      <c r="Y201" s="927" t="s">
        <v>23</v>
      </c>
      <c r="Z201" s="927"/>
      <c r="AA201" s="926"/>
      <c r="AB201" s="926"/>
      <c r="AC201" s="926"/>
      <c r="AD201" s="926"/>
      <c r="AE201" s="926"/>
      <c r="AF201" s="926"/>
      <c r="AG201" s="926"/>
      <c r="AH201" s="926"/>
      <c r="AI201" s="926"/>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203</v>
      </c>
      <c r="C204" s="497"/>
      <c r="D204" s="254"/>
      <c r="E204" s="254"/>
      <c r="F204" s="252" t="s">
        <v>204</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2378</v>
      </c>
      <c r="AL204" s="246"/>
      <c r="AM204" s="1"/>
    </row>
    <row r="205" spans="1:59" ht="17.25" customHeight="1">
      <c r="A205" s="246"/>
      <c r="B205" s="503" t="s">
        <v>28</v>
      </c>
      <c r="C205" s="504" t="s">
        <v>2353</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0</v>
      </c>
      <c r="AL205" s="246"/>
    </row>
    <row r="206" spans="1:59" s="338" customFormat="1" ht="12" customHeight="1">
      <c r="A206" s="280"/>
      <c r="B206" s="304" t="s">
        <v>196</v>
      </c>
      <c r="C206" s="475" t="s">
        <v>205</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928" t="s">
        <v>206</v>
      </c>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246"/>
    </row>
    <row r="209" spans="1:60">
      <c r="A209" s="246"/>
      <c r="B209" s="912" t="s">
        <v>207</v>
      </c>
      <c r="C209" s="915" t="s">
        <v>208</v>
      </c>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c r="AI209" s="916"/>
      <c r="AJ209" s="917"/>
      <c r="AK209" s="506" t="str">
        <f>Y20</f>
        <v/>
      </c>
      <c r="AL209" s="246"/>
    </row>
    <row r="210" spans="1:60">
      <c r="A210" s="246"/>
      <c r="B210" s="913"/>
      <c r="C210" s="918" t="s">
        <v>209</v>
      </c>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506" t="str">
        <f>Y21</f>
        <v>○</v>
      </c>
      <c r="AL210" s="246"/>
    </row>
    <row r="211" spans="1:60">
      <c r="A211" s="246"/>
      <c r="B211" s="914"/>
      <c r="C211" s="918" t="s">
        <v>210</v>
      </c>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506" t="str">
        <f>IF(Y25="○","○",IF(AA25="○","○","×"))</f>
        <v>×</v>
      </c>
      <c r="AL211" s="246"/>
    </row>
    <row r="212" spans="1:60">
      <c r="A212" s="246"/>
      <c r="B212" s="507" t="s">
        <v>211</v>
      </c>
      <c r="C212" s="918" t="s">
        <v>212</v>
      </c>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506" t="str">
        <f>AB37</f>
        <v>×</v>
      </c>
      <c r="AL212" s="246"/>
    </row>
    <row r="213" spans="1:60">
      <c r="A213" s="246"/>
      <c r="B213" s="508" t="s">
        <v>213</v>
      </c>
      <c r="C213" s="921" t="s">
        <v>214</v>
      </c>
      <c r="D213" s="922"/>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3"/>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928" t="s">
        <v>215</v>
      </c>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246"/>
      <c r="AM215" s="1"/>
    </row>
    <row r="216" spans="1:60" s="465" customFormat="1">
      <c r="A216" s="461"/>
      <c r="B216" s="509" t="s">
        <v>207</v>
      </c>
      <c r="C216" s="943" t="s">
        <v>216</v>
      </c>
      <c r="D216" s="944"/>
      <c r="E216" s="944"/>
      <c r="F216" s="944"/>
      <c r="G216" s="944"/>
      <c r="H216" s="944"/>
      <c r="I216" s="945"/>
      <c r="J216" s="936" t="s">
        <v>217</v>
      </c>
      <c r="K216" s="936"/>
      <c r="L216" s="936"/>
      <c r="M216" s="936"/>
      <c r="N216" s="936"/>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7"/>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938" t="s">
        <v>211</v>
      </c>
      <c r="C217" s="933" t="s">
        <v>218</v>
      </c>
      <c r="D217" s="933"/>
      <c r="E217" s="933"/>
      <c r="F217" s="933"/>
      <c r="G217" s="933"/>
      <c r="H217" s="933"/>
      <c r="I217" s="933"/>
      <c r="J217" s="934" t="s">
        <v>219</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506" t="str">
        <f>Z75</f>
        <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938"/>
      <c r="C218" s="933"/>
      <c r="D218" s="933"/>
      <c r="E218" s="933"/>
      <c r="F218" s="933"/>
      <c r="G218" s="933"/>
      <c r="H218" s="933"/>
      <c r="I218" s="933"/>
      <c r="J218" s="934" t="s">
        <v>220</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938"/>
      <c r="C219" s="933"/>
      <c r="D219" s="933"/>
      <c r="E219" s="933"/>
      <c r="F219" s="933"/>
      <c r="G219" s="933"/>
      <c r="H219" s="933"/>
      <c r="I219" s="933"/>
      <c r="J219" s="936" t="s">
        <v>221</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506" t="str">
        <f>AI82</f>
        <v>○</v>
      </c>
      <c r="AL219" s="511"/>
      <c r="AM219" s="1"/>
    </row>
    <row r="220" spans="1:60" s="465" customFormat="1" ht="25.5" customHeight="1">
      <c r="A220" s="461"/>
      <c r="B220" s="938"/>
      <c r="C220" s="933"/>
      <c r="D220" s="933"/>
      <c r="E220" s="933"/>
      <c r="F220" s="933"/>
      <c r="G220" s="933"/>
      <c r="H220" s="933"/>
      <c r="I220" s="933"/>
      <c r="J220" s="934" t="s">
        <v>222</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506" t="str">
        <f>AI87</f>
        <v>○</v>
      </c>
      <c r="AL220" s="511"/>
      <c r="AM220" s="1"/>
    </row>
    <row r="221" spans="1:60" s="465" customFormat="1" ht="48.75" customHeight="1">
      <c r="A221" s="461"/>
      <c r="B221" s="938" t="s">
        <v>213</v>
      </c>
      <c r="C221" s="933" t="s">
        <v>224</v>
      </c>
      <c r="D221" s="933"/>
      <c r="E221" s="933"/>
      <c r="F221" s="933"/>
      <c r="G221" s="933"/>
      <c r="H221" s="933"/>
      <c r="I221" s="933"/>
      <c r="J221" s="934" t="s">
        <v>225</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506" t="str">
        <f>IF(AI93="該当",IF(AND(OR(T98="○",AK103="○"),OR(T106="○",AK114="○")),"○","×"),"")</f>
        <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938"/>
      <c r="C222" s="933"/>
      <c r="D222" s="933"/>
      <c r="E222" s="933"/>
      <c r="F222" s="933"/>
      <c r="G222" s="933"/>
      <c r="H222" s="933"/>
      <c r="I222" s="933"/>
      <c r="J222" s="934" t="s">
        <v>226</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506" t="str">
        <f>IF(AI95="該当",IF(OR(OR(T98="○",AK103="○"),OR(T106="○",AK114="○")),"○","×"),"")</f>
        <v>×</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223</v>
      </c>
      <c r="C223" s="933" t="s">
        <v>227</v>
      </c>
      <c r="D223" s="933"/>
      <c r="E223" s="933"/>
      <c r="F223" s="933"/>
      <c r="G223" s="933"/>
      <c r="H223" s="933"/>
      <c r="I223" s="933"/>
      <c r="J223" s="934" t="s">
        <v>228</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506" t="str">
        <f>IF(AM116="","",IF(OR(S118="○",AK125="○"),"○","×"))</f>
        <v/>
      </c>
      <c r="AL223" s="246"/>
      <c r="AM223" s="1"/>
    </row>
    <row r="224" spans="1:60" s="255" customFormat="1" ht="36" customHeight="1">
      <c r="A224" s="254"/>
      <c r="B224" s="507" t="s">
        <v>2354</v>
      </c>
      <c r="C224" s="933" t="s">
        <v>229</v>
      </c>
      <c r="D224" s="933"/>
      <c r="E224" s="933"/>
      <c r="F224" s="933"/>
      <c r="G224" s="933"/>
      <c r="H224" s="933"/>
      <c r="I224" s="933"/>
      <c r="J224" s="934" t="s">
        <v>230</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506" t="str">
        <f>IF(OR(AND(AD129&lt;&gt;"×",AD131&lt;&gt;"×"),AK134="○"),"○","×")</f>
        <v>○</v>
      </c>
      <c r="AL224" s="246"/>
      <c r="AM224" s="1"/>
    </row>
    <row r="225" spans="1:60" s="255" customFormat="1">
      <c r="A225" s="254"/>
      <c r="B225" s="507" t="s">
        <v>2355</v>
      </c>
      <c r="C225" s="933" t="s">
        <v>232</v>
      </c>
      <c r="D225" s="933"/>
      <c r="E225" s="933"/>
      <c r="F225" s="933"/>
      <c r="G225" s="933"/>
      <c r="H225" s="933"/>
      <c r="I225" s="933"/>
      <c r="J225" s="936" t="s">
        <v>233</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506" t="str">
        <f>IF(AND(S143="",S144=""),"",IF(AND(S143&lt;&gt;"×",S144&lt;&gt;"×"),"○","×"))</f>
        <v>○</v>
      </c>
      <c r="AL225" s="512"/>
      <c r="AM225" s="1"/>
    </row>
    <row r="226" spans="1:60" s="255" customFormat="1">
      <c r="A226" s="254"/>
      <c r="B226" s="938" t="s">
        <v>231</v>
      </c>
      <c r="C226" s="933" t="s">
        <v>234</v>
      </c>
      <c r="D226" s="933"/>
      <c r="E226" s="933"/>
      <c r="F226" s="933"/>
      <c r="G226" s="933"/>
      <c r="H226" s="933"/>
      <c r="I226" s="933"/>
      <c r="J226" s="936" t="s">
        <v>235</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939"/>
      <c r="C227" s="940"/>
      <c r="D227" s="940"/>
      <c r="E227" s="940"/>
      <c r="F227" s="940"/>
      <c r="G227" s="940"/>
      <c r="H227" s="940"/>
      <c r="I227" s="940"/>
      <c r="J227" s="941" t="s">
        <v>236</v>
      </c>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2"/>
      <c r="AK227" s="506" t="str">
        <f>AK180</f>
        <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928" t="s">
        <v>237</v>
      </c>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c r="AG229" s="928"/>
      <c r="AH229" s="928"/>
      <c r="AI229" s="928"/>
      <c r="AJ229" s="928"/>
      <c r="AK229" s="928"/>
      <c r="AL229" s="246"/>
    </row>
    <row r="230" spans="1:60">
      <c r="A230" s="246"/>
      <c r="B230" s="513" t="s">
        <v>28</v>
      </c>
      <c r="C230" s="929" t="s">
        <v>238</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929"/>
      <c r="AE230" s="929"/>
      <c r="AF230" s="929"/>
      <c r="AG230" s="929"/>
      <c r="AH230" s="929"/>
      <c r="AI230" s="929"/>
      <c r="AJ230" s="930"/>
      <c r="AK230" s="506" t="str">
        <f>AK186</f>
        <v>×</v>
      </c>
      <c r="AL230" s="246"/>
    </row>
    <row r="231" spans="1:60" ht="13.5" customHeight="1">
      <c r="B231" s="514" t="s">
        <v>28</v>
      </c>
      <c r="C231" s="931" t="s">
        <v>2246</v>
      </c>
      <c r="D231" s="931"/>
      <c r="E231" s="931"/>
      <c r="F231" s="931"/>
      <c r="G231" s="931"/>
      <c r="H231" s="931"/>
      <c r="I231" s="931"/>
      <c r="J231" s="931"/>
      <c r="K231" s="931"/>
      <c r="L231" s="931"/>
      <c r="M231" s="931"/>
      <c r="N231" s="931"/>
      <c r="O231" s="931"/>
      <c r="P231" s="931"/>
      <c r="Q231" s="931"/>
      <c r="R231" s="931"/>
      <c r="S231" s="931"/>
      <c r="T231" s="931"/>
      <c r="U231" s="931"/>
      <c r="V231" s="931"/>
      <c r="W231" s="931"/>
      <c r="X231" s="931"/>
      <c r="Y231" s="931"/>
      <c r="Z231" s="931"/>
      <c r="AA231" s="931"/>
      <c r="AB231" s="931"/>
      <c r="AC231" s="931"/>
      <c r="AD231" s="931"/>
      <c r="AE231" s="931"/>
      <c r="AF231" s="931"/>
      <c r="AG231" s="931"/>
      <c r="AH231" s="931"/>
      <c r="AI231" s="931"/>
      <c r="AJ231" s="932"/>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55118110236220474" right="0.39370078740157483" top="0.55118110236220474" bottom="0.19685039370078741" header="0.31496062992125984" footer="0.31496062992125984"/>
  <pageSetup paperSize="9" scale="75" orientation="portrait" verticalDpi="0" r:id="rId1"/>
  <rowBreaks count="4" manualBreakCount="4">
    <brk id="41" max="37" man="1"/>
    <brk id="91" max="37" man="1"/>
    <brk id="140" max="37" man="1"/>
    <brk id="20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dimension ref="A1:CJ73"/>
  <sheetViews>
    <sheetView showGridLines="0" view="pageBreakPreview" topLeftCell="A25"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2285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v>5</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55118110236220474" right="0.39370078740157483" top="0.55118110236220474" bottom="0.19685039370078741" header="0.31496062992125984"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789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37897"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378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379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3790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379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379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379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37917"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37918"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37919"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37941"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37942"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37956"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37979"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37980"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37924"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37925"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37949"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37943"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37957"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37944"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37945"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37946"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37955"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37947"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38070"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38071"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38072"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38121"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38122"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37952"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37953"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37954"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37966"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37971"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tabSelected="1" view="pageBreakPreview" topLeftCell="A27"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2407</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0866141732283472" right="0.70866141732283472" top="0.74803149606299213" bottom="0.74803149606299213" header="0.31496062992125984" footer="0.31496062992125984"/>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5"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t="s">
        <v>2265</v>
      </c>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0866141732283472" right="0.70866141732283472" top="0.74803149606299213" bottom="0.74803149606299213" header="0.31496062992125984" footer="0.31496062992125984"/>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2408</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2409</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4"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4"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4"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4"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4"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4"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2410</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J57" s="242"/>
      <c r="BL57" s="242"/>
      <c r="BM57" s="242"/>
      <c r="BN57" s="242"/>
      <c r="BO57" s="242"/>
      <c r="BP57" s="242"/>
      <c r="BQ57" s="242"/>
      <c r="BR57" s="242"/>
      <c r="BS57" s="242"/>
      <c r="BT57" s="242"/>
      <c r="BU57" s="242"/>
      <c r="BV57" s="242"/>
      <c r="BW57" s="242"/>
      <c r="BX57" s="242"/>
      <c r="BY57" s="242"/>
      <c r="BZ57" s="242"/>
      <c r="CB57" s="244"/>
    </row>
    <row r="58" spans="2:84"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J58" s="242"/>
      <c r="BL58" s="242"/>
      <c r="BM58" s="242"/>
      <c r="BN58" s="242"/>
      <c r="BO58" s="242"/>
      <c r="BP58" s="242"/>
      <c r="BQ58" s="242"/>
      <c r="BR58" s="242"/>
      <c r="BS58" s="242"/>
      <c r="BT58" s="242"/>
      <c r="BU58" s="242"/>
      <c r="BV58" s="242"/>
      <c r="BW58" s="242"/>
      <c r="BX58" s="242"/>
      <c r="BY58" s="242"/>
      <c r="BZ58" s="242"/>
      <c r="CB58" s="244"/>
    </row>
    <row r="59" spans="2:84"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J59" s="242"/>
      <c r="BL59" s="242"/>
      <c r="BM59" s="242"/>
      <c r="BN59" s="242"/>
      <c r="BO59" s="242"/>
      <c r="BP59" s="242"/>
      <c r="BQ59" s="242"/>
      <c r="BR59" s="242"/>
      <c r="BS59" s="242"/>
      <c r="BT59" s="242"/>
      <c r="BU59" s="242"/>
      <c r="BV59" s="242"/>
      <c r="BW59" s="242"/>
      <c r="BX59" s="242"/>
      <c r="BY59" s="242"/>
      <c r="BZ59" s="242"/>
      <c r="CB59" s="244"/>
    </row>
    <row r="60" spans="2:84"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J60" s="242"/>
      <c r="BL60" s="242"/>
      <c r="BM60" s="242"/>
      <c r="BN60" s="242"/>
      <c r="BO60" s="242"/>
      <c r="BP60" s="242"/>
      <c r="BQ60" s="242"/>
      <c r="BR60" s="242"/>
      <c r="BS60" s="242"/>
      <c r="BT60" s="242"/>
      <c r="BU60" s="242"/>
      <c r="BV60" s="242"/>
      <c r="BW60" s="242"/>
      <c r="BX60" s="242"/>
      <c r="BY60" s="242"/>
      <c r="BZ60" s="242"/>
      <c r="CB60" s="244"/>
    </row>
    <row r="61" spans="2:84"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J61" s="242"/>
      <c r="BL61" s="242"/>
      <c r="BM61" s="242"/>
      <c r="BN61" s="242"/>
      <c r="BO61" s="242"/>
      <c r="BP61" s="242"/>
      <c r="BQ61" s="242"/>
      <c r="BR61" s="242"/>
      <c r="BS61" s="242"/>
      <c r="BT61" s="242"/>
      <c r="BU61" s="242"/>
      <c r="BV61" s="242"/>
      <c r="BW61" s="242"/>
      <c r="BX61" s="242"/>
      <c r="BY61" s="242"/>
      <c r="BZ61" s="242"/>
      <c r="CB61" s="244"/>
    </row>
    <row r="62" spans="2:84"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J62" s="242"/>
      <c r="BL62" s="242"/>
      <c r="BM62" s="242"/>
      <c r="BN62" s="242"/>
      <c r="BO62" s="242"/>
      <c r="BP62" s="242"/>
      <c r="BQ62" s="242"/>
      <c r="BR62" s="242"/>
      <c r="BS62" s="242"/>
      <c r="BT62" s="242"/>
      <c r="BU62" s="242"/>
      <c r="BV62" s="242"/>
      <c r="BW62" s="242"/>
      <c r="BX62" s="242"/>
      <c r="BY62" s="242"/>
      <c r="BZ62" s="242"/>
      <c r="CB62" s="244"/>
    </row>
    <row r="63" spans="2:84"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2411</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2412</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D57" s="242"/>
      <c r="BF57" s="242"/>
      <c r="BG57" s="242"/>
      <c r="BH57" s="242"/>
      <c r="BI57" s="242"/>
      <c r="BJ57" s="242"/>
      <c r="BK57" s="242"/>
      <c r="BL57" s="242"/>
      <c r="BM57" s="242"/>
      <c r="BN57" s="242"/>
      <c r="BO57" s="242"/>
      <c r="BP57" s="242"/>
      <c r="BQ57" s="242"/>
      <c r="BR57" s="242"/>
      <c r="BS57" s="242"/>
      <c r="BT57" s="242"/>
      <c r="BV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D58" s="242"/>
      <c r="BF58" s="242"/>
      <c r="BG58" s="242"/>
      <c r="BH58" s="242"/>
      <c r="BI58" s="242"/>
      <c r="BJ58" s="242"/>
      <c r="BK58" s="242"/>
      <c r="BL58" s="242"/>
      <c r="BM58" s="242"/>
      <c r="BN58" s="242"/>
      <c r="BO58" s="242"/>
      <c r="BP58" s="242"/>
      <c r="BQ58" s="242"/>
      <c r="BR58" s="242"/>
      <c r="BS58" s="242"/>
      <c r="BT58" s="242"/>
      <c r="BV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D59" s="242"/>
      <c r="BF59" s="242"/>
      <c r="BG59" s="242"/>
      <c r="BH59" s="242"/>
      <c r="BI59" s="242"/>
      <c r="BJ59" s="242"/>
      <c r="BK59" s="242"/>
      <c r="BL59" s="242"/>
      <c r="BM59" s="242"/>
      <c r="BN59" s="242"/>
      <c r="BO59" s="242"/>
      <c r="BP59" s="242"/>
      <c r="BQ59" s="242"/>
      <c r="BR59" s="242"/>
      <c r="BS59" s="242"/>
      <c r="BT59" s="242"/>
      <c r="BV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D60" s="242"/>
      <c r="BF60" s="242"/>
      <c r="BG60" s="242"/>
      <c r="BH60" s="242"/>
      <c r="BI60" s="242"/>
      <c r="BJ60" s="242"/>
      <c r="BK60" s="242"/>
      <c r="BL60" s="242"/>
      <c r="BM60" s="242"/>
      <c r="BN60" s="242"/>
      <c r="BO60" s="242"/>
      <c r="BP60" s="242"/>
      <c r="BQ60" s="242"/>
      <c r="BR60" s="242"/>
      <c r="BS60" s="242"/>
      <c r="BT60" s="242"/>
      <c r="BV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D61" s="242"/>
      <c r="BF61" s="242"/>
      <c r="BG61" s="242"/>
      <c r="BH61" s="242"/>
      <c r="BI61" s="242"/>
      <c r="BJ61" s="242"/>
      <c r="BK61" s="242"/>
      <c r="BL61" s="242"/>
      <c r="BM61" s="242"/>
      <c r="BN61" s="242"/>
      <c r="BO61" s="242"/>
      <c r="BP61" s="242"/>
      <c r="BQ61" s="242"/>
      <c r="BR61" s="242"/>
      <c r="BS61" s="242"/>
      <c r="BT61" s="242"/>
      <c r="BV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D62" s="242"/>
      <c r="BF62" s="242"/>
      <c r="BG62" s="242"/>
      <c r="BH62" s="242"/>
      <c r="BI62" s="242"/>
      <c r="BJ62" s="242"/>
      <c r="BK62" s="242"/>
      <c r="BL62" s="242"/>
      <c r="BM62" s="242"/>
      <c r="BN62" s="242"/>
      <c r="BO62" s="242"/>
      <c r="BP62" s="242"/>
      <c r="BQ62" s="242"/>
      <c r="BR62" s="242"/>
      <c r="BS62" s="242"/>
      <c r="BT62" s="242"/>
      <c r="BV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2413</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216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216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216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216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216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216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216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216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217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217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21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217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217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217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217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217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217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217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218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218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218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218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218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218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218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218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218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218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219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219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219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219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219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219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219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219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219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219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220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220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220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220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220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220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220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220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220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220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2414</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8"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8"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8"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8"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8" ht="6" customHeight="1">
      <c r="BX54" s="239"/>
    </row>
    <row r="55" spans="2:88" ht="18" customHeight="1"/>
    <row r="56" spans="2:88"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8"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8"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8"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8"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8"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8"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8"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31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31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31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31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31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31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31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31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31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31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31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3197"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931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31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93200"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9320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320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320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32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320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32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3207"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93208"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93209"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93210"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93211"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932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32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932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32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32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32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321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321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322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322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322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322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322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322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322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322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322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322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323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3231"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93265"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93266"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63" t="s">
        <v>248</v>
      </c>
      <c r="B2" s="1166" t="s">
        <v>249</v>
      </c>
      <c r="C2" s="1167"/>
      <c r="D2" s="1167"/>
      <c r="E2" s="1168"/>
      <c r="F2" s="1169" t="s">
        <v>250</v>
      </c>
      <c r="G2" s="1170"/>
      <c r="H2" s="1171"/>
      <c r="I2" s="1163" t="s">
        <v>251</v>
      </c>
      <c r="J2" s="1172"/>
      <c r="K2" s="1174" t="s">
        <v>252</v>
      </c>
      <c r="L2" s="1175"/>
      <c r="M2" s="1175"/>
      <c r="N2" s="1175"/>
      <c r="O2" s="1175"/>
      <c r="P2" s="1175"/>
      <c r="Q2" s="1175"/>
      <c r="R2" s="1175"/>
      <c r="S2" s="1175"/>
      <c r="T2" s="1175"/>
      <c r="U2" s="1175"/>
      <c r="V2" s="1175"/>
      <c r="W2" s="1175"/>
      <c r="X2" s="1175"/>
      <c r="Y2" s="1175"/>
      <c r="Z2" s="1175"/>
      <c r="AA2" s="1175"/>
      <c r="AB2" s="1176"/>
      <c r="AC2" s="1160" t="s">
        <v>253</v>
      </c>
      <c r="AD2" s="7"/>
      <c r="AE2" s="1163" t="s">
        <v>248</v>
      </c>
      <c r="AF2" s="1163" t="s">
        <v>2263</v>
      </c>
      <c r="AG2" s="1183"/>
      <c r="AH2" s="1172"/>
      <c r="AJ2" s="9" t="s">
        <v>255</v>
      </c>
      <c r="AK2" s="10" t="s">
        <v>255</v>
      </c>
      <c r="AM2" s="11" t="s">
        <v>199</v>
      </c>
      <c r="AO2" s="11" t="s">
        <v>16</v>
      </c>
      <c r="AQ2" s="12" t="s">
        <v>256</v>
      </c>
      <c r="AS2" s="1188" t="s">
        <v>2141</v>
      </c>
      <c r="AT2" s="1191" t="s">
        <v>254</v>
      </c>
    </row>
    <row r="3" spans="1:46" ht="51.75" customHeight="1" thickBot="1">
      <c r="A3" s="1164"/>
      <c r="B3" s="1177" t="s">
        <v>258</v>
      </c>
      <c r="C3" s="1178"/>
      <c r="D3" s="1178"/>
      <c r="E3" s="1179"/>
      <c r="F3" s="1177" t="s">
        <v>259</v>
      </c>
      <c r="G3" s="1178"/>
      <c r="H3" s="1179"/>
      <c r="I3" s="1165"/>
      <c r="J3" s="1173"/>
      <c r="K3" s="1180" t="s">
        <v>260</v>
      </c>
      <c r="L3" s="1181"/>
      <c r="M3" s="1181"/>
      <c r="N3" s="1181"/>
      <c r="O3" s="1181"/>
      <c r="P3" s="1181"/>
      <c r="Q3" s="1181"/>
      <c r="R3" s="1181"/>
      <c r="S3" s="1181"/>
      <c r="T3" s="1181"/>
      <c r="U3" s="1181"/>
      <c r="V3" s="1181"/>
      <c r="W3" s="1181"/>
      <c r="X3" s="1181"/>
      <c r="Y3" s="1181"/>
      <c r="Z3" s="1181"/>
      <c r="AA3" s="1181"/>
      <c r="AB3" s="1182"/>
      <c r="AC3" s="1161"/>
      <c r="AD3" s="7"/>
      <c r="AE3" s="1164"/>
      <c r="AF3" s="1164"/>
      <c r="AG3" s="1184"/>
      <c r="AH3" s="1185"/>
      <c r="AJ3" s="13" t="s">
        <v>261</v>
      </c>
      <c r="AK3" s="14" t="s">
        <v>261</v>
      </c>
      <c r="AM3" s="15"/>
      <c r="AO3" s="15"/>
      <c r="AQ3" s="16" t="s">
        <v>18</v>
      </c>
      <c r="AS3" s="1189"/>
      <c r="AT3" s="1192"/>
    </row>
    <row r="4" spans="1:46" ht="41.25" customHeight="1" thickBot="1">
      <c r="A4" s="1165"/>
      <c r="B4" s="127" t="s">
        <v>7</v>
      </c>
      <c r="C4" s="128" t="s">
        <v>262</v>
      </c>
      <c r="D4" s="128" t="s">
        <v>263</v>
      </c>
      <c r="E4" s="129" t="s">
        <v>264</v>
      </c>
      <c r="F4" s="127" t="s">
        <v>265</v>
      </c>
      <c r="G4" s="130" t="s">
        <v>8</v>
      </c>
      <c r="H4" s="131" t="s">
        <v>11</v>
      </c>
      <c r="I4" s="132" t="s">
        <v>13</v>
      </c>
      <c r="J4" s="131" t="s">
        <v>9</v>
      </c>
      <c r="K4" s="124" t="s">
        <v>266</v>
      </c>
      <c r="L4" s="125" t="s">
        <v>267</v>
      </c>
      <c r="M4" s="125" t="s">
        <v>269</v>
      </c>
      <c r="N4" s="125" t="s">
        <v>271</v>
      </c>
      <c r="O4" s="125" t="s">
        <v>2260</v>
      </c>
      <c r="P4" s="125" t="s">
        <v>2167</v>
      </c>
      <c r="Q4" s="125" t="s">
        <v>2168</v>
      </c>
      <c r="R4" s="125" t="s">
        <v>2169</v>
      </c>
      <c r="S4" s="125" t="s">
        <v>2170</v>
      </c>
      <c r="T4" s="125" t="s">
        <v>2171</v>
      </c>
      <c r="U4" s="125" t="s">
        <v>2172</v>
      </c>
      <c r="V4" s="125" t="s">
        <v>2173</v>
      </c>
      <c r="W4" s="125" t="s">
        <v>2174</v>
      </c>
      <c r="X4" s="125" t="s">
        <v>2175</v>
      </c>
      <c r="Y4" s="125" t="s">
        <v>2176</v>
      </c>
      <c r="Z4" s="125" t="s">
        <v>2177</v>
      </c>
      <c r="AA4" s="125" t="s">
        <v>2178</v>
      </c>
      <c r="AB4" s="126" t="s">
        <v>2179</v>
      </c>
      <c r="AC4" s="1162"/>
      <c r="AD4" s="7"/>
      <c r="AE4" s="1165"/>
      <c r="AF4" s="1164"/>
      <c r="AG4" s="1184"/>
      <c r="AH4" s="1185"/>
      <c r="AJ4" s="13" t="s">
        <v>272</v>
      </c>
      <c r="AK4" s="14" t="s">
        <v>272</v>
      </c>
      <c r="AQ4" s="16" t="s">
        <v>268</v>
      </c>
      <c r="AS4" s="1190"/>
      <c r="AT4" s="1193"/>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0"/>
      <c r="AJ5" s="13" t="s">
        <v>273</v>
      </c>
      <c r="AK5" s="14" t="s">
        <v>274</v>
      </c>
      <c r="AM5" s="11" t="s">
        <v>199</v>
      </c>
      <c r="AQ5" s="16" t="s">
        <v>270</v>
      </c>
      <c r="AS5" s="161" t="s">
        <v>255</v>
      </c>
      <c r="AT5" s="164"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1"/>
      <c r="AJ6" s="13" t="s">
        <v>276</v>
      </c>
      <c r="AK6" s="14" t="s">
        <v>276</v>
      </c>
      <c r="AM6" s="38" t="s">
        <v>277</v>
      </c>
      <c r="AQ6" s="39"/>
      <c r="AS6" s="162" t="s">
        <v>275</v>
      </c>
      <c r="AT6" s="165"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1"/>
      <c r="AJ7" s="13" t="s">
        <v>279</v>
      </c>
      <c r="AK7" s="14" t="s">
        <v>279</v>
      </c>
      <c r="AM7" s="15"/>
      <c r="AS7" s="162" t="s">
        <v>278</v>
      </c>
      <c r="AT7" s="165"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1"/>
      <c r="AJ8" s="13" t="s">
        <v>280</v>
      </c>
      <c r="AK8" s="14" t="s">
        <v>281</v>
      </c>
      <c r="AS8" s="162" t="s">
        <v>273</v>
      </c>
      <c r="AT8" s="165"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1"/>
      <c r="AJ9" s="13" t="s">
        <v>282</v>
      </c>
      <c r="AK9" s="14" t="s">
        <v>283</v>
      </c>
      <c r="AS9" s="162" t="s">
        <v>276</v>
      </c>
      <c r="AT9" s="165"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2" t="s">
        <v>279</v>
      </c>
      <c r="AT10" s="165"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1"/>
      <c r="AJ11" s="13" t="s">
        <v>285</v>
      </c>
      <c r="AK11" s="14" t="s">
        <v>286</v>
      </c>
      <c r="AS11" s="162" t="s">
        <v>280</v>
      </c>
      <c r="AT11" s="165"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2" t="s">
        <v>282</v>
      </c>
      <c r="AT12" s="165"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2" t="s">
        <v>284</v>
      </c>
      <c r="AT13" s="165"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1"/>
      <c r="AJ14" s="13" t="s">
        <v>290</v>
      </c>
      <c r="AK14" s="14" t="s">
        <v>291</v>
      </c>
      <c r="AS14" s="162" t="s">
        <v>285</v>
      </c>
      <c r="AT14" s="165"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1"/>
      <c r="AJ15" s="13" t="s">
        <v>292</v>
      </c>
      <c r="AK15" s="14" t="s">
        <v>292</v>
      </c>
      <c r="AS15" s="162" t="s">
        <v>287</v>
      </c>
      <c r="AT15" s="165"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1"/>
      <c r="AJ16" s="13" t="s">
        <v>293</v>
      </c>
      <c r="AK16" s="14" t="s">
        <v>293</v>
      </c>
      <c r="AS16" s="162" t="s">
        <v>289</v>
      </c>
      <c r="AT16" s="165"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1"/>
      <c r="AJ17" s="13" t="s">
        <v>294</v>
      </c>
      <c r="AK17" s="14" t="s">
        <v>295</v>
      </c>
      <c r="AS17" s="162" t="s">
        <v>290</v>
      </c>
      <c r="AT17" s="165"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2" t="s">
        <v>292</v>
      </c>
      <c r="AT18" s="165"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2" t="s">
        <v>293</v>
      </c>
      <c r="AT19" s="165"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2" t="s">
        <v>294</v>
      </c>
      <c r="AT20" s="165"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1"/>
      <c r="AJ21" s="13" t="s">
        <v>301</v>
      </c>
      <c r="AK21" s="14" t="s">
        <v>301</v>
      </c>
      <c r="AS21" s="162" t="s">
        <v>296</v>
      </c>
      <c r="AT21" s="165"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2" t="s">
        <v>297</v>
      </c>
      <c r="AT22" s="165"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2" t="s">
        <v>299</v>
      </c>
      <c r="AT23" s="165"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1"/>
      <c r="AJ24" s="40" t="s">
        <v>306</v>
      </c>
      <c r="AK24" s="41" t="s">
        <v>307</v>
      </c>
      <c r="AS24" s="162" t="s">
        <v>301</v>
      </c>
      <c r="AT24" s="165"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6" t="s">
        <v>2267</v>
      </c>
      <c r="AH25" s="45" t="s">
        <v>2356</v>
      </c>
      <c r="AS25" s="162" t="s">
        <v>302</v>
      </c>
      <c r="AT25" s="165"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2" t="s">
        <v>2357</v>
      </c>
      <c r="AG26" s="137" t="s">
        <v>2358</v>
      </c>
      <c r="AH26" s="140"/>
      <c r="AS26" s="162" t="s">
        <v>304</v>
      </c>
      <c r="AT26" s="165"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3" t="s">
        <v>2359</v>
      </c>
      <c r="AS27" s="163" t="s">
        <v>306</v>
      </c>
      <c r="AT27" s="166" t="s">
        <v>2381</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86" t="s">
        <v>2273</v>
      </c>
      <c r="AF29" s="1186"/>
      <c r="AG29" s="1186"/>
      <c r="AH29" s="1186"/>
    </row>
    <row r="30" spans="1:46" ht="18.75" customHeight="1">
      <c r="K30" s="7"/>
      <c r="L30" s="7"/>
      <c r="M30" s="7"/>
      <c r="N30" s="7"/>
      <c r="O30" s="7"/>
      <c r="P30" s="7"/>
      <c r="Q30" s="7"/>
      <c r="R30" s="7"/>
      <c r="S30" s="7"/>
      <c r="T30" s="7"/>
      <c r="U30" s="7"/>
      <c r="V30" s="7"/>
      <c r="W30" s="7"/>
      <c r="X30" s="7"/>
      <c r="Y30" s="7"/>
      <c r="Z30" s="7"/>
      <c r="AA30" s="7"/>
      <c r="AB30" s="7"/>
      <c r="AC30" s="7"/>
      <c r="AD30" s="7"/>
      <c r="AE30" s="1187" t="s">
        <v>2274</v>
      </c>
      <c r="AF30" s="1187"/>
      <c r="AG30" s="1187"/>
      <c r="AH30" s="1187"/>
    </row>
    <row r="31" spans="1:46">
      <c r="K31" s="7"/>
      <c r="L31" s="7"/>
      <c r="M31" s="7"/>
      <c r="N31" s="7"/>
      <c r="O31" s="7"/>
      <c r="P31" s="7"/>
      <c r="Q31" s="7"/>
      <c r="R31" s="7"/>
      <c r="S31" s="7"/>
      <c r="T31" s="7"/>
      <c r="U31" s="7"/>
      <c r="V31" s="7"/>
      <c r="W31" s="7"/>
      <c r="X31" s="7"/>
      <c r="Y31" s="7"/>
      <c r="Z31" s="7"/>
      <c r="AA31" s="7"/>
      <c r="AB31" s="7"/>
      <c r="AC31" s="7"/>
      <c r="AD31" s="7"/>
      <c r="AE31" s="1187"/>
      <c r="AF31" s="1187"/>
      <c r="AG31" s="1187"/>
      <c r="AH31" s="118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247</v>
      </c>
      <c r="C2" s="103"/>
      <c r="D2" s="103"/>
      <c r="E2" s="103"/>
      <c r="F2" s="103"/>
      <c r="G2" s="103"/>
      <c r="H2" s="92"/>
      <c r="I2" s="103"/>
      <c r="J2" s="104"/>
      <c r="K2" s="103"/>
      <c r="L2" s="105"/>
      <c r="M2" s="93"/>
      <c r="N2" s="93"/>
      <c r="O2" s="93"/>
      <c r="P2" s="93"/>
      <c r="Q2" s="93"/>
      <c r="R2" s="93"/>
      <c r="S2" s="93"/>
    </row>
    <row r="3" spans="2:19" ht="18.75" customHeight="1">
      <c r="B3" s="1195" t="s">
        <v>249</v>
      </c>
      <c r="C3" s="1194" t="s">
        <v>250</v>
      </c>
      <c r="D3" s="1194" t="s">
        <v>251</v>
      </c>
      <c r="E3" s="1194" t="s">
        <v>257</v>
      </c>
      <c r="F3" s="1196" t="s">
        <v>2210</v>
      </c>
      <c r="G3" s="1194" t="s">
        <v>2255</v>
      </c>
      <c r="H3" s="1194"/>
      <c r="I3" s="1194" t="s">
        <v>2256</v>
      </c>
      <c r="J3" s="1194"/>
      <c r="K3" s="1194" t="s">
        <v>2257</v>
      </c>
      <c r="L3" s="1194"/>
      <c r="M3" s="1199" t="s">
        <v>2180</v>
      </c>
      <c r="N3" s="1199" t="s">
        <v>2181</v>
      </c>
      <c r="O3" s="1199" t="s">
        <v>2182</v>
      </c>
      <c r="P3" s="1199" t="s">
        <v>2183</v>
      </c>
      <c r="Q3" s="1199" t="s">
        <v>2184</v>
      </c>
      <c r="R3" s="1199" t="s">
        <v>2185</v>
      </c>
      <c r="S3" s="1199" t="s">
        <v>2186</v>
      </c>
    </row>
    <row r="4" spans="2:19">
      <c r="B4" s="1195"/>
      <c r="C4" s="1194"/>
      <c r="D4" s="1194"/>
      <c r="E4" s="1194"/>
      <c r="F4" s="1197"/>
      <c r="G4" s="1194"/>
      <c r="H4" s="1194"/>
      <c r="I4" s="1194"/>
      <c r="J4" s="1194"/>
      <c r="K4" s="1194"/>
      <c r="L4" s="1194"/>
      <c r="M4" s="1199"/>
      <c r="N4" s="1199"/>
      <c r="O4" s="1199"/>
      <c r="P4" s="1199"/>
      <c r="Q4" s="1199"/>
      <c r="R4" s="1199"/>
      <c r="S4" s="1199"/>
    </row>
    <row r="5" spans="2:19">
      <c r="B5" s="1195"/>
      <c r="C5" s="1194"/>
      <c r="D5" s="1194"/>
      <c r="E5" s="1194"/>
      <c r="F5" s="1198"/>
      <c r="G5" s="1194"/>
      <c r="H5" s="1194"/>
      <c r="I5" s="1194"/>
      <c r="J5" s="1194"/>
      <c r="K5" s="1194"/>
      <c r="L5" s="1194"/>
      <c r="M5" s="1199"/>
      <c r="N5" s="1199"/>
      <c r="O5" s="1199"/>
      <c r="P5" s="1199"/>
      <c r="Q5" s="1199"/>
      <c r="R5" s="1199"/>
      <c r="S5" s="1199"/>
    </row>
    <row r="6" spans="2:19" ht="48" customHeight="1">
      <c r="B6" s="94" t="s">
        <v>7</v>
      </c>
      <c r="C6" s="106" t="s">
        <v>265</v>
      </c>
      <c r="D6" s="107" t="s">
        <v>13</v>
      </c>
      <c r="E6" s="107" t="str">
        <f t="shared" ref="E6:E23" si="0">B6&amp;C6&amp;D6</f>
        <v>処遇加算Ⅰ特定加算Ⅰベア加算</v>
      </c>
      <c r="F6" s="107" t="s">
        <v>2207</v>
      </c>
      <c r="G6" s="108" t="s">
        <v>2207</v>
      </c>
      <c r="H6" s="109" t="s">
        <v>2314</v>
      </c>
      <c r="I6" s="108"/>
      <c r="J6" s="110" t="s">
        <v>2211</v>
      </c>
      <c r="K6" s="108"/>
      <c r="L6" s="111" t="s">
        <v>2211</v>
      </c>
      <c r="M6" s="156" t="s">
        <v>2164</v>
      </c>
      <c r="N6" s="156" t="s">
        <v>2164</v>
      </c>
      <c r="O6" s="156" t="s">
        <v>2164</v>
      </c>
      <c r="P6" s="156" t="s">
        <v>2164</v>
      </c>
      <c r="Q6" s="156" t="s">
        <v>2164</v>
      </c>
      <c r="R6" s="156" t="s">
        <v>2164</v>
      </c>
      <c r="S6" s="156" t="s">
        <v>2164</v>
      </c>
    </row>
    <row r="7" spans="2:19" ht="48" customHeight="1">
      <c r="B7" s="94" t="s">
        <v>7</v>
      </c>
      <c r="C7" s="106" t="s">
        <v>265</v>
      </c>
      <c r="D7" s="107" t="s">
        <v>9</v>
      </c>
      <c r="E7" s="107" t="str">
        <f t="shared" si="0"/>
        <v>処遇加算Ⅰ特定加算Ⅰベア加算なし</v>
      </c>
      <c r="F7" s="107" t="s">
        <v>2260</v>
      </c>
      <c r="G7" s="108" t="s">
        <v>2207</v>
      </c>
      <c r="H7" s="109" t="s">
        <v>2290</v>
      </c>
      <c r="I7" s="108" t="s">
        <v>2166</v>
      </c>
      <c r="J7" s="110" t="s">
        <v>2293</v>
      </c>
      <c r="K7" s="112"/>
      <c r="L7" s="113"/>
      <c r="M7" s="156" t="s">
        <v>2318</v>
      </c>
      <c r="N7" s="156" t="s">
        <v>2164</v>
      </c>
      <c r="O7" s="156" t="s">
        <v>2164</v>
      </c>
      <c r="P7" s="156" t="s">
        <v>2164</v>
      </c>
      <c r="Q7" s="156" t="s">
        <v>2164</v>
      </c>
      <c r="R7" s="156" t="s">
        <v>2164</v>
      </c>
      <c r="S7" s="156" t="s">
        <v>2164</v>
      </c>
    </row>
    <row r="8" spans="2:19" ht="48" customHeight="1">
      <c r="B8" s="94" t="s">
        <v>262</v>
      </c>
      <c r="C8" s="106" t="s">
        <v>265</v>
      </c>
      <c r="D8" s="107" t="s">
        <v>13</v>
      </c>
      <c r="E8" s="107" t="str">
        <f t="shared" si="0"/>
        <v>処遇加算Ⅱ特定加算Ⅰベア加算</v>
      </c>
      <c r="F8" s="108" t="s">
        <v>2167</v>
      </c>
      <c r="G8" s="108" t="s">
        <v>2207</v>
      </c>
      <c r="H8" s="109" t="s">
        <v>2396</v>
      </c>
      <c r="I8" s="108" t="s">
        <v>2167</v>
      </c>
      <c r="J8" s="114" t="s">
        <v>2295</v>
      </c>
      <c r="K8" s="158"/>
      <c r="L8" s="155"/>
      <c r="M8" s="157" t="s">
        <v>2164</v>
      </c>
      <c r="N8" s="156" t="s">
        <v>2164</v>
      </c>
      <c r="O8" s="156" t="s">
        <v>2164</v>
      </c>
      <c r="P8" s="156" t="s">
        <v>2317</v>
      </c>
      <c r="Q8" s="156" t="s">
        <v>2164</v>
      </c>
      <c r="R8" s="156" t="s">
        <v>2164</v>
      </c>
      <c r="S8" s="156" t="s">
        <v>2164</v>
      </c>
    </row>
    <row r="9" spans="2:19" ht="48" customHeight="1">
      <c r="B9" s="94" t="s">
        <v>262</v>
      </c>
      <c r="C9" s="106" t="s">
        <v>265</v>
      </c>
      <c r="D9" s="107" t="s">
        <v>9</v>
      </c>
      <c r="E9" s="107" t="str">
        <f t="shared" si="0"/>
        <v>処遇加算Ⅱ特定加算Ⅰベア加算なし</v>
      </c>
      <c r="F9" s="108" t="s">
        <v>2170</v>
      </c>
      <c r="G9" s="108" t="s">
        <v>2207</v>
      </c>
      <c r="H9" s="109" t="s">
        <v>2395</v>
      </c>
      <c r="I9" s="108" t="s">
        <v>2166</v>
      </c>
      <c r="J9" s="115" t="s">
        <v>2394</v>
      </c>
      <c r="K9" s="116" t="s">
        <v>2170</v>
      </c>
      <c r="L9" s="117" t="s">
        <v>2310</v>
      </c>
      <c r="M9" s="156" t="s">
        <v>2318</v>
      </c>
      <c r="N9" s="156" t="s">
        <v>2164</v>
      </c>
      <c r="O9" s="156" t="s">
        <v>2164</v>
      </c>
      <c r="P9" s="156" t="s">
        <v>2317</v>
      </c>
      <c r="Q9" s="156" t="s">
        <v>2164</v>
      </c>
      <c r="R9" s="156" t="s">
        <v>2164</v>
      </c>
      <c r="S9" s="156" t="s">
        <v>2164</v>
      </c>
    </row>
    <row r="10" spans="2:19" ht="48" customHeight="1">
      <c r="B10" s="94" t="s">
        <v>263</v>
      </c>
      <c r="C10" s="106" t="s">
        <v>265</v>
      </c>
      <c r="D10" s="107" t="s">
        <v>13</v>
      </c>
      <c r="E10" s="107" t="str">
        <f t="shared" si="0"/>
        <v>処遇加算Ⅲ特定加算Ⅰベア加算</v>
      </c>
      <c r="F10" s="108" t="s">
        <v>2172</v>
      </c>
      <c r="G10" s="108" t="s">
        <v>2207</v>
      </c>
      <c r="H10" s="109" t="s">
        <v>2397</v>
      </c>
      <c r="I10" s="108" t="s">
        <v>2172</v>
      </c>
      <c r="J10" s="114" t="s">
        <v>2296</v>
      </c>
      <c r="K10" s="158"/>
      <c r="L10" s="155"/>
      <c r="M10" s="157" t="s">
        <v>2164</v>
      </c>
      <c r="N10" s="156" t="s">
        <v>2319</v>
      </c>
      <c r="O10" s="156" t="s">
        <v>2251</v>
      </c>
      <c r="P10" s="156" t="s">
        <v>2164</v>
      </c>
      <c r="Q10" s="156" t="s">
        <v>2164</v>
      </c>
      <c r="R10" s="156" t="s">
        <v>2164</v>
      </c>
      <c r="S10" s="156" t="s">
        <v>2164</v>
      </c>
    </row>
    <row r="11" spans="2:19" ht="48" customHeight="1">
      <c r="B11" s="94" t="s">
        <v>263</v>
      </c>
      <c r="C11" s="106" t="s">
        <v>265</v>
      </c>
      <c r="D11" s="107" t="s">
        <v>9</v>
      </c>
      <c r="E11" s="107" t="str">
        <f t="shared" si="0"/>
        <v>処遇加算Ⅲ特定加算Ⅰベア加算なし</v>
      </c>
      <c r="F11" s="108" t="s">
        <v>2175</v>
      </c>
      <c r="G11" s="108" t="s">
        <v>2207</v>
      </c>
      <c r="H11" s="109" t="s">
        <v>2393</v>
      </c>
      <c r="I11" s="108" t="s">
        <v>2166</v>
      </c>
      <c r="J11" s="115" t="s">
        <v>2392</v>
      </c>
      <c r="K11" s="116" t="s">
        <v>2175</v>
      </c>
      <c r="L11" s="150" t="s">
        <v>2297</v>
      </c>
      <c r="M11" s="156" t="s">
        <v>2318</v>
      </c>
      <c r="N11" s="156" t="s">
        <v>2319</v>
      </c>
      <c r="O11" s="156" t="s">
        <v>2251</v>
      </c>
      <c r="P11" s="156" t="s">
        <v>2164</v>
      </c>
      <c r="Q11" s="156" t="s">
        <v>2164</v>
      </c>
      <c r="R11" s="156" t="s">
        <v>2164</v>
      </c>
      <c r="S11" s="156" t="s">
        <v>2164</v>
      </c>
    </row>
    <row r="12" spans="2:19" ht="48" customHeight="1">
      <c r="B12" s="94" t="s">
        <v>7</v>
      </c>
      <c r="C12" s="106" t="s">
        <v>8</v>
      </c>
      <c r="D12" s="107" t="s">
        <v>13</v>
      </c>
      <c r="E12" s="107" t="str">
        <f t="shared" si="0"/>
        <v>処遇加算Ⅰ特定加算Ⅱベア加算</v>
      </c>
      <c r="F12" s="107" t="s">
        <v>2220</v>
      </c>
      <c r="G12" s="108" t="s">
        <v>2208</v>
      </c>
      <c r="H12" s="109" t="s">
        <v>2313</v>
      </c>
      <c r="I12" s="108"/>
      <c r="J12" s="115"/>
      <c r="K12" s="116"/>
      <c r="L12" s="117"/>
      <c r="M12" s="157" t="s">
        <v>2164</v>
      </c>
      <c r="N12" s="156" t="s">
        <v>2164</v>
      </c>
      <c r="O12" s="156" t="s">
        <v>2164</v>
      </c>
      <c r="P12" s="156" t="s">
        <v>2164</v>
      </c>
      <c r="Q12" s="156" t="s">
        <v>2164</v>
      </c>
      <c r="R12" s="156" t="s">
        <v>2164</v>
      </c>
      <c r="S12" s="156" t="s">
        <v>2164</v>
      </c>
    </row>
    <row r="13" spans="2:19" ht="48" customHeight="1">
      <c r="B13" s="94" t="s">
        <v>7</v>
      </c>
      <c r="C13" s="106" t="s">
        <v>8</v>
      </c>
      <c r="D13" s="107" t="s">
        <v>9</v>
      </c>
      <c r="E13" s="107" t="str">
        <f t="shared" si="0"/>
        <v>処遇加算Ⅰ特定加算Ⅱベア加算なし</v>
      </c>
      <c r="F13" s="107" t="s">
        <v>2261</v>
      </c>
      <c r="G13" s="108" t="s">
        <v>2208</v>
      </c>
      <c r="H13" s="109" t="s">
        <v>2291</v>
      </c>
      <c r="I13" s="108" t="s">
        <v>2168</v>
      </c>
      <c r="J13" s="151" t="s">
        <v>2294</v>
      </c>
      <c r="K13" s="116"/>
      <c r="L13" s="117"/>
      <c r="M13" s="156" t="s">
        <v>2318</v>
      </c>
      <c r="N13" s="156" t="s">
        <v>2164</v>
      </c>
      <c r="O13" s="156" t="s">
        <v>2164</v>
      </c>
      <c r="P13" s="156" t="s">
        <v>2164</v>
      </c>
      <c r="Q13" s="156" t="s">
        <v>2164</v>
      </c>
      <c r="R13" s="156" t="s">
        <v>2164</v>
      </c>
      <c r="S13" s="156" t="s">
        <v>2164</v>
      </c>
    </row>
    <row r="14" spans="2:19" ht="48" customHeight="1">
      <c r="B14" s="94" t="s">
        <v>262</v>
      </c>
      <c r="C14" s="106" t="s">
        <v>8</v>
      </c>
      <c r="D14" s="107" t="s">
        <v>13</v>
      </c>
      <c r="E14" s="107" t="str">
        <f t="shared" si="0"/>
        <v>処遇加算Ⅱ特定加算Ⅱベア加算</v>
      </c>
      <c r="F14" s="108" t="s">
        <v>2169</v>
      </c>
      <c r="G14" s="108" t="s">
        <v>2208</v>
      </c>
      <c r="H14" s="109" t="s">
        <v>2398</v>
      </c>
      <c r="I14" s="108" t="s">
        <v>2169</v>
      </c>
      <c r="J14" s="114" t="s">
        <v>2298</v>
      </c>
      <c r="K14" s="158"/>
      <c r="L14" s="155"/>
      <c r="M14" s="156" t="s">
        <v>2164</v>
      </c>
      <c r="N14" s="156" t="s">
        <v>2164</v>
      </c>
      <c r="O14" s="156" t="s">
        <v>2164</v>
      </c>
      <c r="P14" s="156" t="s">
        <v>2317</v>
      </c>
      <c r="Q14" s="156" t="s">
        <v>2164</v>
      </c>
      <c r="R14" s="156" t="s">
        <v>2164</v>
      </c>
      <c r="S14" s="156" t="s">
        <v>2164</v>
      </c>
    </row>
    <row r="15" spans="2:19" ht="48" customHeight="1">
      <c r="B15" s="94" t="s">
        <v>262</v>
      </c>
      <c r="C15" s="106" t="s">
        <v>8</v>
      </c>
      <c r="D15" s="107" t="s">
        <v>9</v>
      </c>
      <c r="E15" s="107" t="str">
        <f t="shared" si="0"/>
        <v>処遇加算Ⅱ特定加算Ⅱベア加算なし</v>
      </c>
      <c r="F15" s="108" t="s">
        <v>2171</v>
      </c>
      <c r="G15" s="108" t="s">
        <v>2208</v>
      </c>
      <c r="H15" s="109" t="s">
        <v>2389</v>
      </c>
      <c r="I15" s="108" t="s">
        <v>2168</v>
      </c>
      <c r="J15" s="115" t="s">
        <v>2388</v>
      </c>
      <c r="K15" s="116" t="s">
        <v>2171</v>
      </c>
      <c r="L15" s="117" t="s">
        <v>2299</v>
      </c>
      <c r="M15" s="156" t="s">
        <v>2318</v>
      </c>
      <c r="N15" s="156" t="s">
        <v>2164</v>
      </c>
      <c r="O15" s="156" t="s">
        <v>2164</v>
      </c>
      <c r="P15" s="156" t="s">
        <v>2317</v>
      </c>
      <c r="Q15" s="156" t="s">
        <v>2164</v>
      </c>
      <c r="R15" s="156" t="s">
        <v>2164</v>
      </c>
      <c r="S15" s="156" t="s">
        <v>2164</v>
      </c>
    </row>
    <row r="16" spans="2:19" ht="48" customHeight="1">
      <c r="B16" s="94" t="s">
        <v>263</v>
      </c>
      <c r="C16" s="106" t="s">
        <v>8</v>
      </c>
      <c r="D16" s="107" t="s">
        <v>13</v>
      </c>
      <c r="E16" s="107" t="str">
        <f t="shared" si="0"/>
        <v>処遇加算Ⅲ特定加算Ⅱベア加算</v>
      </c>
      <c r="F16" s="108" t="s">
        <v>2174</v>
      </c>
      <c r="G16" s="108" t="s">
        <v>2208</v>
      </c>
      <c r="H16" s="149" t="s">
        <v>2399</v>
      </c>
      <c r="I16" s="108" t="s">
        <v>2174</v>
      </c>
      <c r="J16" s="151" t="s">
        <v>2301</v>
      </c>
      <c r="K16" s="158"/>
      <c r="L16" s="155"/>
      <c r="M16" s="157" t="s">
        <v>2164</v>
      </c>
      <c r="N16" s="156" t="s">
        <v>2319</v>
      </c>
      <c r="O16" s="156" t="s">
        <v>2251</v>
      </c>
      <c r="P16" s="156" t="s">
        <v>2164</v>
      </c>
      <c r="Q16" s="156" t="s">
        <v>2164</v>
      </c>
      <c r="R16" s="156" t="s">
        <v>2164</v>
      </c>
      <c r="S16" s="156" t="s">
        <v>2164</v>
      </c>
    </row>
    <row r="17" spans="2:19" ht="48" customHeight="1">
      <c r="B17" s="94" t="s">
        <v>263</v>
      </c>
      <c r="C17" s="106" t="s">
        <v>8</v>
      </c>
      <c r="D17" s="107" t="s">
        <v>9</v>
      </c>
      <c r="E17" s="107" t="str">
        <f t="shared" si="0"/>
        <v>処遇加算Ⅲ特定加算Ⅱベア加算なし</v>
      </c>
      <c r="F17" s="108" t="s">
        <v>2177</v>
      </c>
      <c r="G17" s="112" t="s">
        <v>2208</v>
      </c>
      <c r="H17" s="149" t="s">
        <v>2390</v>
      </c>
      <c r="I17" s="108" t="s">
        <v>2174</v>
      </c>
      <c r="J17" s="110" t="s">
        <v>2387</v>
      </c>
      <c r="K17" s="118" t="s">
        <v>2177</v>
      </c>
      <c r="L17" s="152" t="s">
        <v>2300</v>
      </c>
      <c r="M17" s="156" t="s">
        <v>2318</v>
      </c>
      <c r="N17" s="156" t="s">
        <v>2319</v>
      </c>
      <c r="O17" s="156" t="s">
        <v>2251</v>
      </c>
      <c r="P17" s="156" t="s">
        <v>2164</v>
      </c>
      <c r="Q17" s="156" t="s">
        <v>2164</v>
      </c>
      <c r="R17" s="156" t="s">
        <v>2164</v>
      </c>
      <c r="S17" s="156" t="s">
        <v>2164</v>
      </c>
    </row>
    <row r="18" spans="2:19" ht="48" customHeight="1">
      <c r="B18" s="94" t="s">
        <v>7</v>
      </c>
      <c r="C18" s="106" t="s">
        <v>11</v>
      </c>
      <c r="D18" s="107" t="s">
        <v>13</v>
      </c>
      <c r="E18" s="107" t="str">
        <f t="shared" si="0"/>
        <v>処遇加算Ⅰ特定加算なしベア加算</v>
      </c>
      <c r="F18" s="120" t="s">
        <v>2209</v>
      </c>
      <c r="G18" s="112" t="s">
        <v>2208</v>
      </c>
      <c r="H18" s="121" t="s">
        <v>2302</v>
      </c>
      <c r="I18" s="122" t="s">
        <v>2209</v>
      </c>
      <c r="J18" s="109" t="s">
        <v>2303</v>
      </c>
      <c r="K18" s="108"/>
      <c r="L18" s="111"/>
      <c r="M18" s="157" t="s">
        <v>2164</v>
      </c>
      <c r="N18" s="156" t="s">
        <v>2164</v>
      </c>
      <c r="O18" s="156" t="s">
        <v>2164</v>
      </c>
      <c r="P18" s="156" t="s">
        <v>2164</v>
      </c>
      <c r="Q18" s="156" t="s">
        <v>2320</v>
      </c>
      <c r="R18" s="156" t="s">
        <v>2164</v>
      </c>
      <c r="S18" s="156" t="s">
        <v>2321</v>
      </c>
    </row>
    <row r="19" spans="2:19" ht="48" customHeight="1">
      <c r="B19" s="94" t="s">
        <v>7</v>
      </c>
      <c r="C19" s="106" t="s">
        <v>11</v>
      </c>
      <c r="D19" s="107" t="s">
        <v>9</v>
      </c>
      <c r="E19" s="107" t="str">
        <f t="shared" si="0"/>
        <v>処遇加算Ⅰ特定加算なしベア加算なし</v>
      </c>
      <c r="F19" s="120" t="s">
        <v>2262</v>
      </c>
      <c r="G19" s="116" t="s">
        <v>2208</v>
      </c>
      <c r="H19" s="123" t="s">
        <v>2292</v>
      </c>
      <c r="I19" s="122" t="s">
        <v>2209</v>
      </c>
      <c r="J19" s="109" t="s">
        <v>2307</v>
      </c>
      <c r="K19" s="108" t="s">
        <v>2173</v>
      </c>
      <c r="L19" s="110" t="s">
        <v>2304</v>
      </c>
      <c r="M19" s="156" t="s">
        <v>2318</v>
      </c>
      <c r="N19" s="156" t="s">
        <v>2164</v>
      </c>
      <c r="O19" s="156" t="s">
        <v>2164</v>
      </c>
      <c r="P19" s="156" t="s">
        <v>2164</v>
      </c>
      <c r="Q19" s="156" t="s">
        <v>2320</v>
      </c>
      <c r="R19" s="156" t="s">
        <v>2164</v>
      </c>
      <c r="S19" s="156" t="s">
        <v>2321</v>
      </c>
    </row>
    <row r="20" spans="2:19" ht="48" customHeight="1">
      <c r="B20" s="94" t="s">
        <v>262</v>
      </c>
      <c r="C20" s="106" t="s">
        <v>11</v>
      </c>
      <c r="D20" s="107" t="s">
        <v>13</v>
      </c>
      <c r="E20" s="107" t="str">
        <f t="shared" si="0"/>
        <v>処遇加算Ⅱ特定加算なしベア加算</v>
      </c>
      <c r="F20" s="108" t="s">
        <v>271</v>
      </c>
      <c r="G20" s="118" t="s">
        <v>267</v>
      </c>
      <c r="H20" s="119" t="s">
        <v>2305</v>
      </c>
      <c r="I20" s="122" t="s">
        <v>2209</v>
      </c>
      <c r="J20" s="153" t="s">
        <v>2400</v>
      </c>
      <c r="K20" s="108" t="s">
        <v>271</v>
      </c>
      <c r="L20" s="109" t="s">
        <v>2316</v>
      </c>
      <c r="M20" s="157" t="s">
        <v>2164</v>
      </c>
      <c r="N20" s="156" t="s">
        <v>2164</v>
      </c>
      <c r="O20" s="156" t="s">
        <v>2164</v>
      </c>
      <c r="P20" s="156" t="s">
        <v>2164</v>
      </c>
      <c r="Q20" s="156" t="s">
        <v>2320</v>
      </c>
      <c r="R20" s="156" t="s">
        <v>2164</v>
      </c>
      <c r="S20" s="156" t="s">
        <v>2321</v>
      </c>
    </row>
    <row r="21" spans="2:19" ht="48" customHeight="1">
      <c r="B21" s="94" t="s">
        <v>262</v>
      </c>
      <c r="C21" s="106" t="s">
        <v>11</v>
      </c>
      <c r="D21" s="107" t="s">
        <v>9</v>
      </c>
      <c r="E21" s="107" t="str">
        <f t="shared" si="0"/>
        <v>処遇加算Ⅱ特定加算なしベア加算なし</v>
      </c>
      <c r="F21" s="108" t="s">
        <v>2176</v>
      </c>
      <c r="G21" s="108" t="s">
        <v>269</v>
      </c>
      <c r="H21" s="109" t="s">
        <v>2385</v>
      </c>
      <c r="I21" s="108" t="s">
        <v>271</v>
      </c>
      <c r="J21" s="153" t="s">
        <v>2315</v>
      </c>
      <c r="K21" s="108" t="s">
        <v>2176</v>
      </c>
      <c r="L21" s="154" t="s">
        <v>2306</v>
      </c>
      <c r="M21" s="156" t="s">
        <v>2318</v>
      </c>
      <c r="N21" s="156" t="s">
        <v>2164</v>
      </c>
      <c r="O21" s="156" t="s">
        <v>2164</v>
      </c>
      <c r="P21" s="156" t="s">
        <v>2164</v>
      </c>
      <c r="Q21" s="156" t="s">
        <v>2320</v>
      </c>
      <c r="R21" s="156" t="s">
        <v>2164</v>
      </c>
      <c r="S21" s="156" t="s">
        <v>2321</v>
      </c>
    </row>
    <row r="22" spans="2:19" ht="48" customHeight="1">
      <c r="B22" s="94" t="s">
        <v>263</v>
      </c>
      <c r="C22" s="106" t="s">
        <v>11</v>
      </c>
      <c r="D22" s="107" t="s">
        <v>13</v>
      </c>
      <c r="E22" s="107" t="str">
        <f t="shared" si="0"/>
        <v>処遇加算Ⅲ特定加算なしベア加算</v>
      </c>
      <c r="F22" s="108" t="s">
        <v>2178</v>
      </c>
      <c r="G22" s="108" t="s">
        <v>269</v>
      </c>
      <c r="H22" s="109" t="s">
        <v>2402</v>
      </c>
      <c r="I22" s="108" t="s">
        <v>271</v>
      </c>
      <c r="J22" s="153" t="s">
        <v>2401</v>
      </c>
      <c r="K22" s="108" t="s">
        <v>2178</v>
      </c>
      <c r="L22" s="111" t="s">
        <v>2308</v>
      </c>
      <c r="M22" s="156" t="s">
        <v>2164</v>
      </c>
      <c r="N22" s="156" t="s">
        <v>2319</v>
      </c>
      <c r="O22" s="156" t="s">
        <v>2251</v>
      </c>
      <c r="P22" s="156" t="s">
        <v>2164</v>
      </c>
      <c r="Q22" s="156" t="s">
        <v>2320</v>
      </c>
      <c r="R22" s="156" t="s">
        <v>2164</v>
      </c>
      <c r="S22" s="156" t="s">
        <v>2321</v>
      </c>
    </row>
    <row r="23" spans="2:19" ht="48" customHeight="1">
      <c r="B23" s="94" t="s">
        <v>263</v>
      </c>
      <c r="C23" s="106" t="s">
        <v>11</v>
      </c>
      <c r="D23" s="107" t="s">
        <v>9</v>
      </c>
      <c r="E23" s="107" t="str">
        <f t="shared" si="0"/>
        <v>処遇加算Ⅲ特定加算なしベア加算なし</v>
      </c>
      <c r="F23" s="108" t="s">
        <v>2179</v>
      </c>
      <c r="G23" s="108" t="s">
        <v>271</v>
      </c>
      <c r="H23" s="109" t="s">
        <v>2391</v>
      </c>
      <c r="I23" s="108" t="s">
        <v>2176</v>
      </c>
      <c r="J23" s="110" t="s">
        <v>2386</v>
      </c>
      <c r="K23" s="108" t="s">
        <v>2179</v>
      </c>
      <c r="L23" s="111" t="s">
        <v>2309</v>
      </c>
      <c r="M23" s="156" t="s">
        <v>2318</v>
      </c>
      <c r="N23" s="156" t="s">
        <v>2319</v>
      </c>
      <c r="O23" s="156" t="s">
        <v>2251</v>
      </c>
      <c r="P23" s="156" t="s">
        <v>2164</v>
      </c>
      <c r="Q23" s="156" t="s">
        <v>2320</v>
      </c>
      <c r="R23" s="156" t="s">
        <v>2164</v>
      </c>
      <c r="S23" s="156" t="s">
        <v>2321</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2187</v>
      </c>
      <c r="R25" s="102" t="s">
        <v>2188</v>
      </c>
      <c r="S25" s="102"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308</v>
      </c>
      <c r="C1" s="1" t="s">
        <v>309</v>
      </c>
      <c r="F1" s="1" t="s">
        <v>310</v>
      </c>
    </row>
    <row r="2" spans="1:11" ht="19.5" thickBot="1">
      <c r="A2" s="65" t="s">
        <v>311</v>
      </c>
      <c r="C2" s="66" t="s">
        <v>312</v>
      </c>
      <c r="D2" s="67" t="s">
        <v>313</v>
      </c>
      <c r="F2" s="68" t="s">
        <v>314</v>
      </c>
      <c r="G2" s="69">
        <v>0.7</v>
      </c>
      <c r="H2" s="69">
        <v>0.55000000000000004</v>
      </c>
      <c r="I2" s="70">
        <v>0.45</v>
      </c>
      <c r="J2" s="66" t="s">
        <v>315</v>
      </c>
      <c r="K2" s="67" t="s">
        <v>316</v>
      </c>
    </row>
    <row r="3" spans="1:11" ht="18.75">
      <c r="A3" s="71" t="s">
        <v>317</v>
      </c>
      <c r="C3" s="72" t="s">
        <v>317</v>
      </c>
      <c r="D3" s="73" t="s">
        <v>318</v>
      </c>
      <c r="F3" s="72" t="s">
        <v>319</v>
      </c>
      <c r="G3" s="74">
        <v>11.4</v>
      </c>
      <c r="H3" s="74">
        <v>11.1</v>
      </c>
      <c r="I3" s="75">
        <v>10.9</v>
      </c>
      <c r="J3" s="72" t="s">
        <v>255</v>
      </c>
      <c r="K3" s="76">
        <v>0.7</v>
      </c>
    </row>
    <row r="4" spans="1:11" ht="18.75">
      <c r="A4" s="16" t="s">
        <v>320</v>
      </c>
      <c r="C4" s="77" t="s">
        <v>317</v>
      </c>
      <c r="D4" s="78" t="s">
        <v>321</v>
      </c>
      <c r="F4" s="77" t="s">
        <v>322</v>
      </c>
      <c r="G4" s="79">
        <v>11.4</v>
      </c>
      <c r="H4" s="79">
        <v>11.1</v>
      </c>
      <c r="I4" s="80">
        <v>10.9</v>
      </c>
      <c r="J4" s="77" t="s">
        <v>275</v>
      </c>
      <c r="K4" s="81">
        <v>0.7</v>
      </c>
    </row>
    <row r="5" spans="1:11" ht="18.75">
      <c r="A5" s="16" t="s">
        <v>323</v>
      </c>
      <c r="C5" s="77" t="s">
        <v>317</v>
      </c>
      <c r="D5" s="78" t="s">
        <v>324</v>
      </c>
      <c r="F5" s="77" t="s">
        <v>325</v>
      </c>
      <c r="G5" s="79">
        <v>11.4</v>
      </c>
      <c r="H5" s="79">
        <v>11.1</v>
      </c>
      <c r="I5" s="80">
        <v>10.9</v>
      </c>
      <c r="J5" s="77" t="s">
        <v>278</v>
      </c>
      <c r="K5" s="81">
        <v>0.7</v>
      </c>
    </row>
    <row r="6" spans="1:11" ht="18.75">
      <c r="A6" s="16" t="s">
        <v>326</v>
      </c>
      <c r="C6" s="77" t="s">
        <v>317</v>
      </c>
      <c r="D6" s="78" t="s">
        <v>327</v>
      </c>
      <c r="F6" s="77" t="s">
        <v>328</v>
      </c>
      <c r="G6" s="79">
        <v>11.4</v>
      </c>
      <c r="H6" s="79">
        <v>11.1</v>
      </c>
      <c r="I6" s="80">
        <v>10.9</v>
      </c>
      <c r="J6" s="77" t="s">
        <v>273</v>
      </c>
      <c r="K6" s="81">
        <v>0.7</v>
      </c>
    </row>
    <row r="7" spans="1:11" ht="18.75">
      <c r="A7" s="16" t="s">
        <v>329</v>
      </c>
      <c r="C7" s="77" t="s">
        <v>317</v>
      </c>
      <c r="D7" s="78" t="s">
        <v>330</v>
      </c>
      <c r="F7" s="77" t="s">
        <v>331</v>
      </c>
      <c r="G7" s="79">
        <v>11.4</v>
      </c>
      <c r="H7" s="79">
        <v>11.1</v>
      </c>
      <c r="I7" s="80">
        <v>10.9</v>
      </c>
      <c r="J7" s="77" t="s">
        <v>276</v>
      </c>
      <c r="K7" s="81">
        <v>0.45</v>
      </c>
    </row>
    <row r="8" spans="1:11" ht="18.75">
      <c r="A8" s="16" t="s">
        <v>332</v>
      </c>
      <c r="C8" s="77" t="s">
        <v>317</v>
      </c>
      <c r="D8" s="78" t="s">
        <v>333</v>
      </c>
      <c r="F8" s="77" t="s">
        <v>334</v>
      </c>
      <c r="G8" s="79">
        <v>11.4</v>
      </c>
      <c r="H8" s="79">
        <v>11.1</v>
      </c>
      <c r="I8" s="80">
        <v>10.9</v>
      </c>
      <c r="J8" s="77" t="s">
        <v>279</v>
      </c>
      <c r="K8" s="81">
        <v>0.45</v>
      </c>
    </row>
    <row r="9" spans="1:11" ht="18.75">
      <c r="A9" s="16" t="s">
        <v>335</v>
      </c>
      <c r="C9" s="77" t="s">
        <v>317</v>
      </c>
      <c r="D9" s="78" t="s">
        <v>336</v>
      </c>
      <c r="F9" s="77" t="s">
        <v>337</v>
      </c>
      <c r="G9" s="79">
        <v>11.4</v>
      </c>
      <c r="H9" s="79">
        <v>11.1</v>
      </c>
      <c r="I9" s="80">
        <v>10.9</v>
      </c>
      <c r="J9" s="77" t="s">
        <v>280</v>
      </c>
      <c r="K9" s="81">
        <v>0.55000000000000004</v>
      </c>
    </row>
    <row r="10" spans="1:11" ht="18.75">
      <c r="A10" s="16" t="s">
        <v>338</v>
      </c>
      <c r="C10" s="77" t="s">
        <v>317</v>
      </c>
      <c r="D10" s="78" t="s">
        <v>339</v>
      </c>
      <c r="F10" s="77" t="s">
        <v>340</v>
      </c>
      <c r="G10" s="79">
        <v>11.4</v>
      </c>
      <c r="H10" s="79">
        <v>11.1</v>
      </c>
      <c r="I10" s="80">
        <v>10.9</v>
      </c>
      <c r="J10" s="77" t="s">
        <v>282</v>
      </c>
      <c r="K10" s="81">
        <v>0.45</v>
      </c>
    </row>
    <row r="11" spans="1:11" ht="18.75">
      <c r="A11" s="16" t="s">
        <v>341</v>
      </c>
      <c r="C11" s="77" t="s">
        <v>317</v>
      </c>
      <c r="D11" s="78" t="s">
        <v>342</v>
      </c>
      <c r="F11" s="77" t="s">
        <v>343</v>
      </c>
      <c r="G11" s="79">
        <v>11.4</v>
      </c>
      <c r="H11" s="79">
        <v>11.1</v>
      </c>
      <c r="I11" s="80">
        <v>10.9</v>
      </c>
      <c r="J11" s="77" t="s">
        <v>284</v>
      </c>
      <c r="K11" s="81">
        <v>0.45</v>
      </c>
    </row>
    <row r="12" spans="1:11" ht="18.75">
      <c r="A12" s="16" t="s">
        <v>344</v>
      </c>
      <c r="C12" s="77" t="s">
        <v>317</v>
      </c>
      <c r="D12" s="78" t="s">
        <v>345</v>
      </c>
      <c r="F12" s="77" t="s">
        <v>346</v>
      </c>
      <c r="G12" s="79">
        <v>11.4</v>
      </c>
      <c r="H12" s="79">
        <v>11.1</v>
      </c>
      <c r="I12" s="80">
        <v>10.9</v>
      </c>
      <c r="J12" s="77" t="s">
        <v>285</v>
      </c>
      <c r="K12" s="81">
        <v>0.55000000000000004</v>
      </c>
    </row>
    <row r="13" spans="1:11" ht="18.75">
      <c r="A13" s="16" t="s">
        <v>347</v>
      </c>
      <c r="C13" s="77" t="s">
        <v>317</v>
      </c>
      <c r="D13" s="78" t="s">
        <v>348</v>
      </c>
      <c r="F13" s="77" t="s">
        <v>349</v>
      </c>
      <c r="G13" s="79">
        <v>11.4</v>
      </c>
      <c r="H13" s="79">
        <v>11.1</v>
      </c>
      <c r="I13" s="80">
        <v>10.9</v>
      </c>
      <c r="J13" s="77" t="s">
        <v>287</v>
      </c>
      <c r="K13" s="81">
        <v>0.55000000000000004</v>
      </c>
    </row>
    <row r="14" spans="1:11" ht="18.75">
      <c r="A14" s="16" t="s">
        <v>350</v>
      </c>
      <c r="C14" s="77" t="s">
        <v>317</v>
      </c>
      <c r="D14" s="78" t="s">
        <v>351</v>
      </c>
      <c r="F14" s="77" t="s">
        <v>352</v>
      </c>
      <c r="G14" s="79">
        <v>11.4</v>
      </c>
      <c r="H14" s="79">
        <v>11.1</v>
      </c>
      <c r="I14" s="80">
        <v>10.9</v>
      </c>
      <c r="J14" s="77" t="s">
        <v>289</v>
      </c>
      <c r="K14" s="81">
        <v>0.55000000000000004</v>
      </c>
    </row>
    <row r="15" spans="1:11" ht="18.75">
      <c r="A15" s="16" t="s">
        <v>4</v>
      </c>
      <c r="C15" s="77" t="s">
        <v>317</v>
      </c>
      <c r="D15" s="78" t="s">
        <v>353</v>
      </c>
      <c r="F15" s="77" t="s">
        <v>354</v>
      </c>
      <c r="G15" s="79">
        <v>11.4</v>
      </c>
      <c r="H15" s="79">
        <v>11.1</v>
      </c>
      <c r="I15" s="80">
        <v>10.9</v>
      </c>
      <c r="J15" s="77" t="s">
        <v>290</v>
      </c>
      <c r="K15" s="81">
        <v>0.45</v>
      </c>
    </row>
    <row r="16" spans="1:11"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3" t="s">
        <v>302</v>
      </c>
      <c r="K24" s="134">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5">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01616</cp:lastModifiedBy>
  <cp:lastPrinted>2024-03-11T13:42:51Z</cp:lastPrinted>
  <dcterms:created xsi:type="dcterms:W3CDTF">2015-06-05T18:19:34Z</dcterms:created>
  <dcterms:modified xsi:type="dcterms:W3CDTF">2024-03-30T12:18:09Z</dcterms:modified>
</cp:coreProperties>
</file>